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300" windowWidth="18735" windowHeight="11700" activeTab="1"/>
  </bookViews>
  <sheets>
    <sheet name="SP Bilancio 2018" sheetId="1" r:id="rId1"/>
    <sheet name="CE Bilancio 2018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G117" i="2"/>
  <c r="F117"/>
  <c r="F116"/>
  <c r="G115"/>
  <c r="F115"/>
  <c r="F114"/>
  <c r="G113"/>
  <c r="F113"/>
  <c r="F112"/>
  <c r="G104"/>
  <c r="F104"/>
  <c r="F102"/>
  <c r="F101"/>
  <c r="G101" s="1"/>
  <c r="G96"/>
  <c r="F96"/>
  <c r="G95"/>
  <c r="F95"/>
  <c r="G91"/>
  <c r="F91"/>
  <c r="F90"/>
  <c r="G90" s="1"/>
  <c r="F84"/>
  <c r="G83"/>
  <c r="F83"/>
  <c r="F82"/>
  <c r="G81"/>
  <c r="F79"/>
  <c r="F78"/>
  <c r="G78" s="1"/>
  <c r="G76"/>
  <c r="F76"/>
  <c r="F75"/>
  <c r="G74"/>
  <c r="F74"/>
  <c r="F73"/>
  <c r="F72"/>
  <c r="G72" s="1"/>
  <c r="F71"/>
  <c r="G70"/>
  <c r="F70"/>
  <c r="F69"/>
  <c r="G68"/>
  <c r="F68"/>
  <c r="F67"/>
  <c r="F64"/>
  <c r="G63"/>
  <c r="F63"/>
  <c r="F62"/>
  <c r="G61"/>
  <c r="F61"/>
  <c r="G58"/>
  <c r="F58"/>
  <c r="F57"/>
  <c r="G56"/>
  <c r="F56"/>
  <c r="F55"/>
  <c r="G54"/>
  <c r="F54"/>
  <c r="F53"/>
  <c r="F52"/>
  <c r="G52" s="1"/>
  <c r="F51"/>
  <c r="G50"/>
  <c r="F50"/>
  <c r="F49"/>
  <c r="G48"/>
  <c r="F48"/>
  <c r="F47"/>
  <c r="G46"/>
  <c r="F46"/>
  <c r="F45"/>
  <c r="F44"/>
  <c r="G44" s="1"/>
  <c r="F43"/>
  <c r="F40"/>
  <c r="F39"/>
  <c r="G39" s="1"/>
  <c r="F34"/>
  <c r="G33"/>
  <c r="F33"/>
  <c r="F32"/>
  <c r="G31"/>
  <c r="F31"/>
  <c r="F30"/>
  <c r="G29"/>
  <c r="F29"/>
  <c r="F28"/>
  <c r="F25"/>
  <c r="G24"/>
  <c r="F24"/>
  <c r="G23"/>
  <c r="F23"/>
  <c r="G22"/>
  <c r="F22"/>
  <c r="G21"/>
  <c r="F21"/>
  <c r="G20"/>
  <c r="F20"/>
  <c r="G19"/>
  <c r="F19"/>
  <c r="G18"/>
  <c r="F18"/>
  <c r="F17"/>
  <c r="G16"/>
  <c r="F16"/>
  <c r="F15"/>
  <c r="G14"/>
  <c r="F14"/>
  <c r="G13"/>
  <c r="F13"/>
  <c r="G12"/>
  <c r="F12"/>
  <c r="F11"/>
  <c r="L165" i="1"/>
  <c r="K165"/>
  <c r="L159"/>
  <c r="K154"/>
  <c r="L153"/>
  <c r="K152"/>
  <c r="L151"/>
  <c r="K151"/>
  <c r="L147"/>
  <c r="K146"/>
  <c r="L145"/>
  <c r="L144"/>
  <c r="K143"/>
  <c r="H142"/>
  <c r="G142"/>
  <c r="L139"/>
  <c r="L134"/>
  <c r="L128"/>
  <c r="L126"/>
  <c r="L121"/>
  <c r="L118"/>
  <c r="L115"/>
  <c r="L114"/>
  <c r="L113"/>
  <c r="L95"/>
  <c r="L94"/>
  <c r="L89"/>
  <c r="L84"/>
  <c r="L80"/>
  <c r="L79"/>
  <c r="K71"/>
  <c r="L70"/>
  <c r="K70"/>
  <c r="L69"/>
  <c r="K69"/>
  <c r="L68"/>
  <c r="K68"/>
  <c r="K67"/>
  <c r="L67" s="1"/>
  <c r="L65"/>
  <c r="K65"/>
  <c r="K64"/>
  <c r="L64" s="1"/>
  <c r="L63"/>
  <c r="K63"/>
  <c r="L62"/>
  <c r="K62"/>
  <c r="K61"/>
  <c r="L61" s="1"/>
  <c r="L57"/>
  <c r="K57"/>
  <c r="L56"/>
  <c r="K56"/>
  <c r="L55"/>
  <c r="K55"/>
  <c r="L54"/>
  <c r="K54"/>
  <c r="K53"/>
  <c r="L53" s="1"/>
  <c r="K52"/>
  <c r="L52" s="1"/>
  <c r="L51"/>
  <c r="K51"/>
  <c r="K50"/>
  <c r="L50" s="1"/>
  <c r="L49"/>
  <c r="K49"/>
  <c r="L44"/>
  <c r="K44"/>
  <c r="L43"/>
  <c r="K43"/>
  <c r="K42"/>
  <c r="L42" s="1"/>
  <c r="K41"/>
  <c r="L41" s="1"/>
  <c r="L36"/>
  <c r="K36"/>
  <c r="L35"/>
  <c r="K35"/>
  <c r="L33"/>
  <c r="K33"/>
  <c r="L32"/>
  <c r="K32"/>
  <c r="L31"/>
  <c r="K31"/>
  <c r="L30"/>
  <c r="K30"/>
  <c r="H29"/>
  <c r="G29"/>
  <c r="K26"/>
  <c r="L26" s="1"/>
  <c r="K25"/>
  <c r="L25" s="1"/>
  <c r="K24"/>
  <c r="L24" s="1"/>
  <c r="K23"/>
  <c r="L23" s="1"/>
  <c r="K22"/>
  <c r="L22" s="1"/>
  <c r="K21"/>
  <c r="L21" s="1"/>
  <c r="K20"/>
  <c r="L20" s="1"/>
  <c r="K19"/>
  <c r="L19" s="1"/>
  <c r="L18"/>
  <c r="K18"/>
  <c r="K17"/>
  <c r="L17" s="1"/>
  <c r="K16"/>
  <c r="L16" s="1"/>
  <c r="K15"/>
  <c r="L15" s="1"/>
  <c r="K14"/>
  <c r="L14" s="1"/>
  <c r="K13"/>
  <c r="L13" s="1"/>
  <c r="K12"/>
  <c r="L12" s="1"/>
  <c r="L11"/>
  <c r="K11"/>
  <c r="L10"/>
  <c r="K10"/>
  <c r="L9"/>
  <c r="K9"/>
  <c r="L8"/>
  <c r="K8"/>
  <c r="K7"/>
  <c r="L7" s="1"/>
  <c r="F9" i="2" l="1"/>
  <c r="G9" s="1"/>
  <c r="F118"/>
  <c r="G11"/>
  <c r="G15"/>
  <c r="G17"/>
  <c r="G25"/>
  <c r="G28"/>
  <c r="G30"/>
  <c r="G32"/>
  <c r="G34"/>
  <c r="G40"/>
  <c r="G43"/>
  <c r="G45"/>
  <c r="G47"/>
  <c r="G49"/>
  <c r="G51"/>
  <c r="G53"/>
  <c r="G55"/>
  <c r="G57"/>
  <c r="G62"/>
  <c r="G64"/>
  <c r="G67"/>
  <c r="G69"/>
  <c r="G71"/>
  <c r="G73"/>
  <c r="G75"/>
  <c r="G102"/>
  <c r="G105"/>
  <c r="G112"/>
  <c r="G114"/>
  <c r="G116"/>
  <c r="F77"/>
  <c r="G79"/>
  <c r="G82"/>
  <c r="G84"/>
  <c r="F59"/>
  <c r="F80"/>
  <c r="F10"/>
  <c r="G10" s="1"/>
  <c r="F27"/>
  <c r="G27" s="1"/>
  <c r="F42"/>
  <c r="G42" s="1"/>
  <c r="F60"/>
  <c r="G60" s="1"/>
  <c r="F66"/>
  <c r="G66" s="1"/>
  <c r="F81"/>
  <c r="F105"/>
  <c r="F111"/>
  <c r="G111" s="1"/>
  <c r="G97"/>
  <c r="K159" i="1"/>
  <c r="K147"/>
  <c r="K149"/>
  <c r="L149" s="1"/>
  <c r="K164"/>
  <c r="K150"/>
  <c r="L150" s="1"/>
  <c r="K155"/>
  <c r="L155" s="1"/>
  <c r="K144"/>
  <c r="K166"/>
  <c r="K145"/>
  <c r="K153"/>
  <c r="K167"/>
  <c r="L167" s="1"/>
  <c r="K148"/>
  <c r="K85"/>
  <c r="L85" s="1"/>
  <c r="K95"/>
  <c r="K117"/>
  <c r="L117" s="1"/>
  <c r="L90"/>
  <c r="L112"/>
  <c r="L148"/>
  <c r="L152"/>
  <c r="L166"/>
  <c r="L146"/>
  <c r="L154"/>
  <c r="K83"/>
  <c r="L83" s="1"/>
  <c r="K89"/>
  <c r="K97"/>
  <c r="L97" s="1"/>
  <c r="K113"/>
  <c r="K115"/>
  <c r="K119"/>
  <c r="L119" s="1"/>
  <c r="K121"/>
  <c r="K123"/>
  <c r="L123" s="1"/>
  <c r="K127"/>
  <c r="L127" s="1"/>
  <c r="K129"/>
  <c r="L129" s="1"/>
  <c r="K133"/>
  <c r="L133" s="1"/>
  <c r="K140"/>
  <c r="L140" s="1"/>
  <c r="L143"/>
  <c r="K158"/>
  <c r="L158" s="1"/>
  <c r="K75"/>
  <c r="L75" s="1"/>
  <c r="K80"/>
  <c r="L71"/>
  <c r="K74"/>
  <c r="L74" s="1"/>
  <c r="K76"/>
  <c r="L76" s="1"/>
  <c r="K79"/>
  <c r="K111"/>
  <c r="L111" s="1"/>
  <c r="L164"/>
  <c r="K73"/>
  <c r="L73" s="1"/>
  <c r="K77"/>
  <c r="L77" s="1"/>
  <c r="K82"/>
  <c r="K84"/>
  <c r="K88"/>
  <c r="K94"/>
  <c r="K96"/>
  <c r="L96" s="1"/>
  <c r="K109"/>
  <c r="L109" s="1"/>
  <c r="K114"/>
  <c r="K116"/>
  <c r="L116" s="1"/>
  <c r="K118"/>
  <c r="K120"/>
  <c r="L120" s="1"/>
  <c r="K122"/>
  <c r="K126"/>
  <c r="K128"/>
  <c r="K130"/>
  <c r="L130" s="1"/>
  <c r="K134"/>
  <c r="K139"/>
  <c r="K141"/>
  <c r="L141" s="1"/>
  <c r="K160"/>
  <c r="L160" s="1"/>
  <c r="K168"/>
  <c r="L168" s="1"/>
  <c r="K34"/>
  <c r="L82"/>
  <c r="L122"/>
  <c r="L34"/>
  <c r="L78"/>
  <c r="K66"/>
  <c r="L66" s="1"/>
  <c r="K81"/>
  <c r="L81" s="1"/>
  <c r="K98"/>
  <c r="L88"/>
  <c r="L138"/>
  <c r="K90"/>
  <c r="K138"/>
  <c r="G92" i="2" l="1"/>
  <c r="F92"/>
  <c r="F97"/>
  <c r="G77"/>
  <c r="G26"/>
  <c r="F26"/>
  <c r="F38"/>
  <c r="F100"/>
  <c r="G100" s="1"/>
  <c r="F106"/>
  <c r="G106" s="1"/>
  <c r="G38"/>
  <c r="F35"/>
  <c r="G35" s="1"/>
  <c r="G59"/>
  <c r="G103"/>
  <c r="F103"/>
  <c r="G118"/>
  <c r="G80"/>
  <c r="F41"/>
  <c r="G41" s="1"/>
  <c r="F65"/>
  <c r="G65" s="1"/>
  <c r="K112" i="1"/>
  <c r="K72"/>
  <c r="L72" s="1"/>
  <c r="K156"/>
  <c r="L156" s="1"/>
  <c r="K142"/>
  <c r="L142" s="1"/>
  <c r="K60"/>
  <c r="L60" s="1"/>
  <c r="L29"/>
  <c r="K48"/>
  <c r="K40"/>
  <c r="L40" s="1"/>
  <c r="L48"/>
  <c r="K135"/>
  <c r="L135" s="1"/>
  <c r="K131"/>
  <c r="L131" s="1"/>
  <c r="K29"/>
  <c r="K78"/>
  <c r="L98"/>
  <c r="F85" i="2" l="1"/>
  <c r="G85"/>
  <c r="L28" i="1"/>
  <c r="K47"/>
  <c r="L47" s="1"/>
  <c r="K110"/>
  <c r="L110" s="1"/>
  <c r="K59"/>
  <c r="L59" s="1"/>
  <c r="K28"/>
  <c r="F87" i="2" l="1"/>
  <c r="G87" s="1"/>
  <c r="K46" i="1"/>
  <c r="L46" s="1"/>
  <c r="K124"/>
  <c r="L124" s="1"/>
  <c r="K37"/>
  <c r="L37" s="1"/>
  <c r="K58"/>
  <c r="L58" s="1"/>
  <c r="F120" i="2" l="1"/>
  <c r="F108"/>
  <c r="G108" s="1"/>
  <c r="K162" i="1"/>
  <c r="L162" s="1"/>
  <c r="K92"/>
  <c r="L92" s="1"/>
  <c r="K86"/>
  <c r="L86" s="1"/>
</calcChain>
</file>

<file path=xl/sharedStrings.xml><?xml version="1.0" encoding="utf-8"?>
<sst xmlns="http://schemas.openxmlformats.org/spreadsheetml/2006/main" count="434" uniqueCount="300">
  <si>
    <t xml:space="preserve">STATO PATRIMONIALE CONSOLIDATO
Attivo </t>
  </si>
  <si>
    <t>Importi:in unità di euro</t>
  </si>
  <si>
    <t>SCHEMA DI BILANCIO</t>
  </si>
  <si>
    <t>Anno 2018</t>
  </si>
  <si>
    <t>Anno 2017</t>
  </si>
  <si>
    <t>VARIAZIONE 2018/2017</t>
  </si>
  <si>
    <t xml:space="preserve">Importo </t>
  </si>
  <si>
    <t>%</t>
  </si>
  <si>
    <t>A)</t>
  </si>
  <si>
    <t>IMMOBILIZZAZIONI</t>
  </si>
  <si>
    <t>I</t>
  </si>
  <si>
    <t>Immobilizzazioni immateriali</t>
  </si>
  <si>
    <t>1)</t>
  </si>
  <si>
    <t>Costi d'impianto e di ampliamento</t>
  </si>
  <si>
    <t>2)</t>
  </si>
  <si>
    <t>Costi di ricerca, sviluppo</t>
  </si>
  <si>
    <t>3)</t>
  </si>
  <si>
    <t>Diritti di brevetto e di utilizzazione delle opere dell'ingegno</t>
  </si>
  <si>
    <t>4)</t>
  </si>
  <si>
    <t>Immobilizzazioni immateriali in corso e acconti</t>
  </si>
  <si>
    <t>5)</t>
  </si>
  <si>
    <t>Altre immobilizzazioni immateriali</t>
  </si>
  <si>
    <t>II</t>
  </si>
  <si>
    <t>Immobilizzazioni materiali</t>
  </si>
  <si>
    <t>Terreni</t>
  </si>
  <si>
    <t>a)</t>
  </si>
  <si>
    <t>Terreni disponibili</t>
  </si>
  <si>
    <t>b)</t>
  </si>
  <si>
    <t>Terreni indisponibili</t>
  </si>
  <si>
    <t>Fabbricati</t>
  </si>
  <si>
    <t>Fabbricati non strumentali (disponibili)</t>
  </si>
  <si>
    <t>Fabbricati strumentali (indisponibili)</t>
  </si>
  <si>
    <t>Impianti e macchinari</t>
  </si>
  <si>
    <t>BILANCIO D'ESERCIZIO 2018</t>
  </si>
  <si>
    <t>Attrezzature sanitarie e scientifiche</t>
  </si>
  <si>
    <t>Mobili e arredi</t>
  </si>
  <si>
    <t>6)</t>
  </si>
  <si>
    <t>Automezzi</t>
  </si>
  <si>
    <t>7)</t>
  </si>
  <si>
    <t>Oggetti d'arte</t>
  </si>
  <si>
    <t>8)</t>
  </si>
  <si>
    <t>Altre immobilizzazioni materiali</t>
  </si>
  <si>
    <t>9)</t>
  </si>
  <si>
    <t>Immobilizzazioni materiali in corso e acconti</t>
  </si>
  <si>
    <t>Entro 12 mesi</t>
  </si>
  <si>
    <t>Oltre 12 mesi</t>
  </si>
  <si>
    <t>III</t>
  </si>
  <si>
    <t>Immobilizzazioni finanziarie (con separata indicazione, per ciascuna voce dei crediti, degli importi esigibili entro l'esercizio successivo)</t>
  </si>
  <si>
    <t>Crediti finanziari</t>
  </si>
  <si>
    <t>Crediti finanziari v/Stato</t>
  </si>
  <si>
    <t>Crediti finanziari v/Regione</t>
  </si>
  <si>
    <t>c)</t>
  </si>
  <si>
    <t>Crediti finanziari v/partecipate</t>
  </si>
  <si>
    <t>d)</t>
  </si>
  <si>
    <t>Crediti finanziari v/altri</t>
  </si>
  <si>
    <t>Titoli</t>
  </si>
  <si>
    <t>Partecipazioni</t>
  </si>
  <si>
    <t>Altri titoli</t>
  </si>
  <si>
    <t>Totale A)</t>
  </si>
  <si>
    <t>B)</t>
  </si>
  <si>
    <t>ATTIVO CIRCOLANTE</t>
  </si>
  <si>
    <t>Rimanenze</t>
  </si>
  <si>
    <t>Rimanenze beni sanitari</t>
  </si>
  <si>
    <t>Rimanenze beni non sanitari</t>
  </si>
  <si>
    <t>Acconti per acquisti beni sanitari</t>
  </si>
  <si>
    <t>Acconti per acquisti beni non sanitari</t>
  </si>
  <si>
    <t>Crediti (con separata indicazione per ciascuna voce, degli importi esigibili oltre l'esercizio successivo)</t>
  </si>
  <si>
    <t>Crediti v/Stato</t>
  </si>
  <si>
    <t>Crediti v/Stato parte corrente</t>
  </si>
  <si>
    <t>Crediti v/Stato per spesa corrente ed acconti</t>
  </si>
  <si>
    <t>Crediti v/Stato -  altro</t>
  </si>
  <si>
    <t>Crediti v/Stato per investimenti</t>
  </si>
  <si>
    <t>Crediti v/Stato per ricerca</t>
  </si>
  <si>
    <t xml:space="preserve">Crediti v/Ministero della Salute per ricerca corrente </t>
  </si>
  <si>
    <t>Crediti v/ Ministero della Salute per ricerca finalizzata</t>
  </si>
  <si>
    <t xml:space="preserve">Crediti v/Stato per ricerca - altre Amministrazioni centrali </t>
  </si>
  <si>
    <t>Crediti v/Stato - investimenti per ricerca</t>
  </si>
  <si>
    <t>Crediti v/prefetture</t>
  </si>
  <si>
    <t>Crediti v/Regione o Provincia Autonoma</t>
  </si>
  <si>
    <t>Crediti v/Regione o Provincia Autonoma - parte corrente</t>
  </si>
  <si>
    <t>Crediti v/Regione o Provincia Autonoma per spesa corrente</t>
  </si>
  <si>
    <t>a) Crediti v/Regione o Provincia Autonoma per finanziamento sanitario ordinario corrente</t>
  </si>
  <si>
    <t>b) Crediti v/Regione o Provincia Autonoma per finanziamento sanitario aggiuntivo corrente LEA</t>
  </si>
  <si>
    <t>c) Crediti v/Regione o Provincia Autonoma per finanziamento sanitario aggiuntivo corrente extra LEA</t>
  </si>
  <si>
    <t>d) Crediti v/Regione o Provincia Autonoma per spesa corrente - altro</t>
  </si>
  <si>
    <t>Crediti v/Regione o Provincia Autonoma per ricerca</t>
  </si>
  <si>
    <t>Crediti v/Regione o Provincia Autonoma - patrimonio netto</t>
  </si>
  <si>
    <t>Crediti v/Regione o Provincia Autonoma per finanziamenti per investimenti</t>
  </si>
  <si>
    <t>Crediti v/Regione o Provincia Autonoma per incremento fondo dotazione</t>
  </si>
  <si>
    <t>Crediti v/Regione o Provincia Autonoma per ripiano perdite</t>
  </si>
  <si>
    <t>Crediti v/Regione o Provincia Autonoma per ricostituzione risorse da investimenti esercizi precedenti</t>
  </si>
  <si>
    <t>Crediti v/Comuni</t>
  </si>
  <si>
    <t>Crediti v/Aziende sanitarie pubbliche e acconto quota FSR da distribuire</t>
  </si>
  <si>
    <t>Crediti v/Aziende sanitarie pubbliche della Regione</t>
  </si>
  <si>
    <t>Crediti v/Aziende sanitarie pubbliche fuori Regione</t>
  </si>
  <si>
    <t>Crediti v/società partecipate e/o enti dipendenti della Regione</t>
  </si>
  <si>
    <t>Crediti v/Erario</t>
  </si>
  <si>
    <t>Crediti v/altri</t>
  </si>
  <si>
    <t>Attività finanziarie che non costituiscono immobilizzazioni</t>
  </si>
  <si>
    <t>Partecipazioni che non costituiscono immobilizzazioni</t>
  </si>
  <si>
    <t>Altri titoli che non costituiscono immobilizzazioni</t>
  </si>
  <si>
    <t>IV</t>
  </si>
  <si>
    <t>Disponibilità liquide</t>
  </si>
  <si>
    <t>Cassa</t>
  </si>
  <si>
    <t>Istituto Tesoriere</t>
  </si>
  <si>
    <t>Tesoreria Unica</t>
  </si>
  <si>
    <t>Conto corrente postale</t>
  </si>
  <si>
    <t>Totale B)</t>
  </si>
  <si>
    <t>C)</t>
  </si>
  <si>
    <t>RATEI E RISCONTI ATTIVI</t>
  </si>
  <si>
    <t>Ratei attivi</t>
  </si>
  <si>
    <t>Risconti attivi</t>
  </si>
  <si>
    <t>Totale C)</t>
  </si>
  <si>
    <t>TOTALE ATTIVO (A+B+C)</t>
  </si>
  <si>
    <t>D)</t>
  </si>
  <si>
    <t>CONTI D'ORDINE</t>
  </si>
  <si>
    <t xml:space="preserve">1) </t>
  </si>
  <si>
    <t>Canoni leasing ancora da pagare</t>
  </si>
  <si>
    <t>Depositi cauzionali</t>
  </si>
  <si>
    <t>Beni in comodato</t>
  </si>
  <si>
    <t>Altri conti d'ordine</t>
  </si>
  <si>
    <t>Totale D)</t>
  </si>
  <si>
    <t>STATO PATRIMONIALE CONSOLIDATO
Passivo e Patrimonio netto</t>
  </si>
  <si>
    <t>Importi: in unità di euro</t>
  </si>
  <si>
    <t xml:space="preserve">SCHEMA DI BILANCIO
</t>
  </si>
  <si>
    <t>PATRIMONIO NETTO</t>
  </si>
  <si>
    <t>Fondo di dotazione</t>
  </si>
  <si>
    <t>Finanziamenti per investimenti</t>
  </si>
  <si>
    <t xml:space="preserve"> Finanziamenti per beni di prima dotazione</t>
  </si>
  <si>
    <t>Finanziamenti da Stato per investimenti</t>
  </si>
  <si>
    <t xml:space="preserve">a) </t>
  </si>
  <si>
    <t>Finanziamenti da Stato per investimenti - ex art. 20 legge 67/88</t>
  </si>
  <si>
    <t>Finanziamenti da Stato per ricerca</t>
  </si>
  <si>
    <t xml:space="preserve">c) </t>
  </si>
  <si>
    <t>Finanziamenti da Stato - altro</t>
  </si>
  <si>
    <t>Finanziamenti da Regione per investimenti</t>
  </si>
  <si>
    <t>Finanziamenti da altri soggetti pubblici per investimenti</t>
  </si>
  <si>
    <t>Finanziamenti per investimenti da rettifica contributi in conto esercizio</t>
  </si>
  <si>
    <t>Riserve da donazioni e lasciti vincolati ad investimenti</t>
  </si>
  <si>
    <t>Altre riserve</t>
  </si>
  <si>
    <t>V</t>
  </si>
  <si>
    <t xml:space="preserve">Contributi per ripiani perdite </t>
  </si>
  <si>
    <t>VI</t>
  </si>
  <si>
    <t>Utili (perdite) portati a nuovo</t>
  </si>
  <si>
    <t>VII</t>
  </si>
  <si>
    <t>Utile (Perdita) dell'esercizio</t>
  </si>
  <si>
    <t>FONDI PER RISCHI E ONERI</t>
  </si>
  <si>
    <t>Fondi per imposte, anche differite</t>
  </si>
  <si>
    <t>Fondi per rischi</t>
  </si>
  <si>
    <t>Fondi da distribuire</t>
  </si>
  <si>
    <t xml:space="preserve">Quote inutilizzate contributi di parte corrente vincolati </t>
  </si>
  <si>
    <t>Altri fondi oneri</t>
  </si>
  <si>
    <t>TRATTAMENTO FINE RAPPORTO</t>
  </si>
  <si>
    <t>Premio operosità</t>
  </si>
  <si>
    <t>TFR personale dipendnete</t>
  </si>
  <si>
    <t>DEBITI (con separata indicazione per ciascuna voce, degli importi esigibili oltre l'esercizio successivo)</t>
  </si>
  <si>
    <t>Mutui passivi</t>
  </si>
  <si>
    <t>Debiti v/Stato</t>
  </si>
  <si>
    <t>Debiti v/Regione o provincia Autonoma</t>
  </si>
  <si>
    <t>Debiti v/Comuni</t>
  </si>
  <si>
    <t>Debiti verso aziende sanitarie pubbliche</t>
  </si>
  <si>
    <t>Debiti v/ aziende sanitarie pubbliche della Regione per spese correnti e mobilità</t>
  </si>
  <si>
    <t>Debiti v/ aziende sanitarie pubbliche della Regione per finanziamento sanitario aggiuntivo corrente LEA</t>
  </si>
  <si>
    <t>Debiti v/ aziende sanitarie pubbliche della Regione per finanziamento sanitario aggiuntivo corrente extra LEA</t>
  </si>
  <si>
    <t>Debiti v/ aziende sanitarie pubbliche della Regione per altre prestazioni</t>
  </si>
  <si>
    <t>e)</t>
  </si>
  <si>
    <t>Debiti v/ aziende sanitarie pubbliche della Regione per versamenti a patrimonio netto</t>
  </si>
  <si>
    <t>f)</t>
  </si>
  <si>
    <t>Debiti v/ aziende sanitarie pubbliche fuori Regione</t>
  </si>
  <si>
    <t>Debiti v/ società partecipate e/o enti dipendenti della Regione</t>
  </si>
  <si>
    <t>Debiti v/ fornitori</t>
  </si>
  <si>
    <t>Debiti v/ istituto tesoriere</t>
  </si>
  <si>
    <t>Debiti tributari</t>
  </si>
  <si>
    <t>10)</t>
  </si>
  <si>
    <t>Debiti v/ altri finanziatori</t>
  </si>
  <si>
    <t>11)</t>
  </si>
  <si>
    <t>Debiti v/ istituti previdenziali e sicurezza sociale</t>
  </si>
  <si>
    <t>12)</t>
  </si>
  <si>
    <t>Debiti v/ altri</t>
  </si>
  <si>
    <t>E)</t>
  </si>
  <si>
    <t>RATEI E RISCONTI PASSIVI</t>
  </si>
  <si>
    <t>Ratei passivi</t>
  </si>
  <si>
    <t>Risconti passivi</t>
  </si>
  <si>
    <t>Totale E)</t>
  </si>
  <si>
    <t>TOTALE PASSIVO E PATRIMONIO NETTO (A+B+C+D+E)</t>
  </si>
  <si>
    <t>F)</t>
  </si>
  <si>
    <t>Totale F)</t>
  </si>
  <si>
    <t>Conto  Economico Consolidato</t>
  </si>
  <si>
    <t>Importi: Euro</t>
  </si>
  <si>
    <r>
      <t xml:space="preserve">Bilancio di </t>
    </r>
    <r>
      <rPr>
        <b/>
        <sz val="8"/>
        <rFont val="Times New Roman"/>
        <family val="1"/>
      </rPr>
      <t>esercizio</t>
    </r>
    <r>
      <rPr>
        <sz val="8"/>
        <rFont val="Times New Roman"/>
        <family val="1"/>
      </rPr>
      <t xml:space="preserve"> 2018</t>
    </r>
  </si>
  <si>
    <r>
      <t xml:space="preserve">Bilancio di </t>
    </r>
    <r>
      <rPr>
        <b/>
        <sz val="8"/>
        <rFont val="Times New Roman"/>
        <family val="1"/>
      </rPr>
      <t>esercizio</t>
    </r>
    <r>
      <rPr>
        <sz val="8"/>
        <rFont val="Times New Roman"/>
        <family val="1"/>
      </rPr>
      <t xml:space="preserve"> 2017</t>
    </r>
  </si>
  <si>
    <t xml:space="preserve">VARIAZIONE </t>
  </si>
  <si>
    <t>VALORE DELLA PRODUZIONE</t>
  </si>
  <si>
    <t>Contributi d'esercizio</t>
  </si>
  <si>
    <t>a) Contributi in conto esercizio da Regione  o Provincia Autonoma per quota F.S. rgionale</t>
  </si>
  <si>
    <t>b) Contributi in c/esercizio extra fondo</t>
  </si>
  <si>
    <t>1)  Contributi da Regione o Prov. Aut. (extra fondo) vincolati</t>
  </si>
  <si>
    <t>2)  Contributi da Regione o Prov. Aut. (extra fondo) - Risorse aggiuntive da bilancio regionale a titolo di copertura LEA</t>
  </si>
  <si>
    <t>3)  Contributi da Regione o Prov. Aut. (extra fondo) - Risorse aggiuntive da bilancio regionale a titolo di copertura extra LEA</t>
  </si>
  <si>
    <t>4)  Contributi da Regione o Prov. Aut. (extra fondo) - Altro</t>
  </si>
  <si>
    <t>5)  Contributi da Aziende sanitarie pubbliche (extra fondo)</t>
  </si>
  <si>
    <t>6)  Contributi da altri soggetti pubblici</t>
  </si>
  <si>
    <t>c) Contributi in c/esercizio per ricerca</t>
  </si>
  <si>
    <t>1)  Contributi da Ministero della Salute per ricerca corrente</t>
  </si>
  <si>
    <t>2)  Contributi da Ministero della Salute per ricerca finalizzata</t>
  </si>
  <si>
    <t>3)  Contributi da Regione ed altri soggetti pubblici</t>
  </si>
  <si>
    <t>4)  Contributi da privati</t>
  </si>
  <si>
    <t>d) Contributi in c/esercizio - da privati</t>
  </si>
  <si>
    <t>Rettifiche contributi c/esercizio per destinazione ad investimenti</t>
  </si>
  <si>
    <t>Utilizzo fondi per quote inutilizzate contributi vincolati di esercizi precedenti</t>
  </si>
  <si>
    <t>Ricavi per prestazioni sanitarie e sociosanitarie a rilevanza sanitaria</t>
  </si>
  <si>
    <t>a) Ricavi per prestazioni sanitarie e sociosanitarie - ad aziende sanitarie pubbliche</t>
  </si>
  <si>
    <t>b) Ricavi per prestazioni sanitarie e sociosanitarie - intramoenia</t>
  </si>
  <si>
    <t>c) Ricavi per prestazioni sanitarie e sociosanitarie - altro</t>
  </si>
  <si>
    <t xml:space="preserve">Concorsi, recuperi e rimborsi </t>
  </si>
  <si>
    <t>Compartecipazione alla spesa per prestazioni sanitarie (ticket)</t>
  </si>
  <si>
    <t>Quote contributi in c/capitale imputata nell'esercizio</t>
  </si>
  <si>
    <t>Incrementi delle immobilizzazioni per lavori interni</t>
  </si>
  <si>
    <t>Alri ricavi e proventi</t>
  </si>
  <si>
    <t>TOTALE A)</t>
  </si>
  <si>
    <t>COSTI DELLA PRODUZIONE</t>
  </si>
  <si>
    <t>Acquisti di beni</t>
  </si>
  <si>
    <t>a) Acquisti di beni sanitari</t>
  </si>
  <si>
    <t>b) Acquisti di beni non sanitari</t>
  </si>
  <si>
    <t>Acquisti di servizi sanitari</t>
  </si>
  <si>
    <t>a)  Acquisti servizi sanitari - Medicina di base</t>
  </si>
  <si>
    <t>b) Acquisti servizi sanitari - Farmaceutica</t>
  </si>
  <si>
    <t>c) Acquisti servizi sanitari per assistenza specialistica ambulatoriale</t>
  </si>
  <si>
    <t>d)  Acquisti servizi sanitari per assistenza riabilitativa</t>
  </si>
  <si>
    <t>e) Acquisti servizi sanitari per assistenza integrativa</t>
  </si>
  <si>
    <t>f)  Acquisti servizi sanitari per assistenza protesica</t>
  </si>
  <si>
    <t>g) Acquisti servizi sanitari per assistenza ospedaliera</t>
  </si>
  <si>
    <t>h)  Acquisto prestazioni di psichiatria residenziale e semiresidenziale</t>
  </si>
  <si>
    <t>i)  Acquisto prestazioni di distribuzione farmaci File F</t>
  </si>
  <si>
    <t>j)  Acquisto prestazioni termali in convenzione</t>
  </si>
  <si>
    <t>k)  Acquisto prestazioni di trasporto sanitario</t>
  </si>
  <si>
    <t>l)  Acquisto prestazioni Socio-Sanitarie a rilevanza sanitaria</t>
  </si>
  <si>
    <t>m)  Compartecipazione al personale per att. libero-prof. (intramoenia)</t>
  </si>
  <si>
    <t>n)  Rimborsi, assegni e contributi sanitari</t>
  </si>
  <si>
    <t>o)  Consulenze, Collaborazioni,  Interinale e altre prestazioni di lavoro sanitarie e sociosanitarie</t>
  </si>
  <si>
    <t>p) Altri servizi sanitari e sociosanitari a rilevanza sanitaria</t>
  </si>
  <si>
    <t>q) Costi per differenziale tariffe TUC</t>
  </si>
  <si>
    <t>Acquisti di servizi non sanitari</t>
  </si>
  <si>
    <t>a)  Servizi non sanitari</t>
  </si>
  <si>
    <t>b) Consulenze, Collaborazioni, Interinale e altre prestazioni di lavoro non sanitarie</t>
  </si>
  <si>
    <t>c) Formazione</t>
  </si>
  <si>
    <t>Manutenzione e riparazione</t>
  </si>
  <si>
    <t>Godimento di beni di terzi</t>
  </si>
  <si>
    <t>Costi del personale</t>
  </si>
  <si>
    <t>a) Personale dirigente medico</t>
  </si>
  <si>
    <t>b) Personale dirigente ruolo sanitario non medico</t>
  </si>
  <si>
    <t>c) Personale comparto ruolo sanitario</t>
  </si>
  <si>
    <t>d) Personale dirigente altri ruoli</t>
  </si>
  <si>
    <t>e) Personale comparto altri ruoli</t>
  </si>
  <si>
    <t>Oneri diversi di gestione</t>
  </si>
  <si>
    <t xml:space="preserve">Ammortamenti </t>
  </si>
  <si>
    <t>a) Ammortamento immobilizzazioni immateriali</t>
  </si>
  <si>
    <t>b) Ammortamento dei fabbricati</t>
  </si>
  <si>
    <t>c) Ammortamento delle altre immobilizzazioni materiali</t>
  </si>
  <si>
    <t>Svalutazione delle immobilizzazioni e  dei crediti</t>
  </si>
  <si>
    <t>Variazione delle rimanenze</t>
  </si>
  <si>
    <t>a) Variazione delle rimanenze sanitarie</t>
  </si>
  <si>
    <t>b) Variazione delle rimanenze non sanitarie</t>
  </si>
  <si>
    <t>Accantonamenti</t>
  </si>
  <si>
    <t>a) Accantonamenti per rischi</t>
  </si>
  <si>
    <t>b) Accantonamenti per premio operosità</t>
  </si>
  <si>
    <t>c) Accantonamenti per quote inutilizzate di contributi vincolati</t>
  </si>
  <si>
    <t>d) Altri accantonamenti</t>
  </si>
  <si>
    <t>TOTALE B)</t>
  </si>
  <si>
    <t>DIFFERENZA TRA VALORE E COSTI DELLA PRODUZIONE (A-B)</t>
  </si>
  <si>
    <t>PROVENTI E ONERI FINANZIARI</t>
  </si>
  <si>
    <t xml:space="preserve">Interessi attivi e altri proventi finanziari </t>
  </si>
  <si>
    <t xml:space="preserve">Interessi passivi e altri oneri finanziari </t>
  </si>
  <si>
    <t>TOTALE C)</t>
  </si>
  <si>
    <t>TOTALE PROVENTI E ONERI FINANZIARI</t>
  </si>
  <si>
    <t>RETTIFICHE DI VALORE DI ATTIVITA' FINANZIARIE</t>
  </si>
  <si>
    <t>Rivalutazioni</t>
  </si>
  <si>
    <t>Svalutazioni</t>
  </si>
  <si>
    <t>TOTALE D)</t>
  </si>
  <si>
    <t>PROVENTI E ONERI STRAORDINARI</t>
  </si>
  <si>
    <t>Proventi straordinari</t>
  </si>
  <si>
    <t>a) Plusvalenze</t>
  </si>
  <si>
    <t>b) Altri proventi straordinari</t>
  </si>
  <si>
    <t>Oneri straordinari</t>
  </si>
  <si>
    <t>a) Minusvalenze</t>
  </si>
  <si>
    <t>b) Altri oneri straordinari</t>
  </si>
  <si>
    <t>TOTALE E)</t>
  </si>
  <si>
    <t>TOTALE DELLE PARTITE STRAORDINARIE</t>
  </si>
  <si>
    <t>RISULTATO PRIMA DELLE IMPOSTE (A - B +-C +-D +-E)</t>
  </si>
  <si>
    <t>Y)</t>
  </si>
  <si>
    <t>IMPOSTE SUL REDDITO D'ESERCIZIO</t>
  </si>
  <si>
    <t>IRAP</t>
  </si>
  <si>
    <t>a) IRAP relativa a personale dipendente</t>
  </si>
  <si>
    <t>b) IRAP relativa a collaboratori e personale assimilato a lavoro dipendente</t>
  </si>
  <si>
    <t>c) IRAP relativa ad attività di libera professione (intramoenia)</t>
  </si>
  <si>
    <t>d) IRAP relativa ad attività commerciale</t>
  </si>
  <si>
    <t>IRES</t>
  </si>
  <si>
    <t xml:space="preserve"> Accantonamento a F.do Imposte (Accertamenti, condoni, ecc.)</t>
  </si>
  <si>
    <t>TOTALE Y)</t>
  </si>
  <si>
    <t>UTILE (PERDITA) DELL'ESERCIZIO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</si>
</sst>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64" formatCode="#,###"/>
    <numFmt numFmtId="165" formatCode="#,##0;\(#,##0\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4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b/>
      <sz val="10"/>
      <name val="Arial"/>
    </font>
    <font>
      <b/>
      <sz val="16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u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00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/>
    <xf numFmtId="20" fontId="5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 applyAlignment="1">
      <alignment horizontal="right"/>
    </xf>
    <xf numFmtId="3" fontId="7" fillId="0" borderId="0" xfId="1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164" fontId="3" fillId="0" borderId="4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3" fontId="7" fillId="0" borderId="6" xfId="1" quotePrefix="1" applyNumberFormat="1" applyFont="1" applyFill="1" applyBorder="1" applyAlignment="1" applyProtection="1">
      <alignment horizontal="center" vertical="center" wrapText="1"/>
    </xf>
    <xf numFmtId="3" fontId="7" fillId="0" borderId="7" xfId="1" quotePrefix="1" applyNumberFormat="1" applyFont="1" applyFill="1" applyBorder="1" applyAlignment="1" applyProtection="1">
      <alignment horizontal="center" vertical="center" wrapText="1"/>
    </xf>
    <xf numFmtId="164" fontId="3" fillId="0" borderId="8" xfId="2" applyNumberFormat="1" applyFont="1" applyFill="1" applyBorder="1" applyAlignment="1">
      <alignment horizontal="center" vertical="center" wrapText="1"/>
    </xf>
    <xf numFmtId="164" fontId="3" fillId="0" borderId="9" xfId="2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3" fontId="7" fillId="0" borderId="10" xfId="1" quotePrefix="1" applyNumberFormat="1" applyFont="1" applyFill="1" applyBorder="1" applyAlignment="1" applyProtection="1">
      <alignment horizontal="center" vertical="center" wrapText="1"/>
    </xf>
    <xf numFmtId="3" fontId="7" fillId="0" borderId="10" xfId="1" quotePrefix="1" applyNumberFormat="1" applyFont="1" applyFill="1" applyBorder="1" applyAlignment="1" applyProtection="1">
      <alignment horizontal="center" vertical="center" wrapText="1"/>
    </xf>
    <xf numFmtId="10" fontId="7" fillId="0" borderId="11" xfId="1" quotePrefix="1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/>
    <xf numFmtId="0" fontId="6" fillId="0" borderId="12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164" fontId="6" fillId="0" borderId="13" xfId="2" applyNumberFormat="1" applyFont="1" applyBorder="1" applyAlignment="1">
      <alignment horizontal="left" vertical="center"/>
    </xf>
    <xf numFmtId="165" fontId="7" fillId="0" borderId="13" xfId="0" applyNumberFormat="1" applyFont="1" applyBorder="1" applyAlignment="1" applyProtection="1">
      <alignment horizontal="right" vertical="center" wrapText="1"/>
    </xf>
    <xf numFmtId="165" fontId="7" fillId="0" borderId="0" xfId="0" applyNumberFormat="1" applyFont="1" applyBorder="1" applyAlignment="1" applyProtection="1">
      <alignment horizontal="right" vertical="center" wrapText="1"/>
    </xf>
    <xf numFmtId="3" fontId="7" fillId="0" borderId="14" xfId="1" applyNumberFormat="1" applyFont="1" applyBorder="1" applyAlignment="1" applyProtection="1">
      <alignment horizontal="right" vertical="center" wrapText="1"/>
    </xf>
    <xf numFmtId="3" fontId="7" fillId="0" borderId="14" xfId="0" applyNumberFormat="1" applyFont="1" applyBorder="1" applyAlignment="1" applyProtection="1">
      <alignment horizontal="right" vertical="center" wrapText="1"/>
    </xf>
    <xf numFmtId="165" fontId="7" fillId="0" borderId="14" xfId="0" applyNumberFormat="1" applyFont="1" applyBorder="1" applyAlignment="1" applyProtection="1">
      <alignment horizontal="right" vertical="center" wrapText="1"/>
    </xf>
    <xf numFmtId="10" fontId="7" fillId="0" borderId="15" xfId="0" applyNumberFormat="1" applyFont="1" applyBorder="1" applyAlignment="1" applyProtection="1">
      <alignment horizontal="right" vertical="center" wrapText="1"/>
    </xf>
    <xf numFmtId="0" fontId="4" fillId="0" borderId="12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/>
    <xf numFmtId="165" fontId="4" fillId="0" borderId="0" xfId="0" applyNumberFormat="1" applyFont="1" applyBorder="1" applyAlignment="1" applyProtection="1">
      <alignment horizontal="right"/>
    </xf>
    <xf numFmtId="3" fontId="9" fillId="0" borderId="17" xfId="1" applyNumberFormat="1" applyFont="1" applyBorder="1" applyAlignment="1" applyProtection="1">
      <alignment horizontal="right"/>
    </xf>
    <xf numFmtId="3" fontId="9" fillId="0" borderId="17" xfId="0" applyNumberFormat="1" applyFont="1" applyBorder="1" applyAlignment="1" applyProtection="1">
      <alignment horizontal="right"/>
    </xf>
    <xf numFmtId="165" fontId="9" fillId="0" borderId="17" xfId="0" applyNumberFormat="1" applyFont="1" applyBorder="1" applyAlignment="1" applyProtection="1">
      <alignment horizontal="right"/>
    </xf>
    <xf numFmtId="10" fontId="9" fillId="0" borderId="18" xfId="0" applyNumberFormat="1" applyFont="1" applyBorder="1" applyAlignment="1" applyProtection="1">
      <alignment horizontal="right"/>
    </xf>
    <xf numFmtId="0" fontId="4" fillId="0" borderId="0" xfId="0" applyFont="1"/>
    <xf numFmtId="3" fontId="4" fillId="0" borderId="12" xfId="0" applyNumberFormat="1" applyFont="1" applyBorder="1"/>
    <xf numFmtId="3" fontId="4" fillId="0" borderId="0" xfId="0" applyNumberFormat="1" applyFont="1" applyBorder="1" applyAlignment="1" applyProtection="1">
      <alignment horizontal="center"/>
    </xf>
    <xf numFmtId="3" fontId="9" fillId="0" borderId="0" xfId="0" applyNumberFormat="1" applyFont="1" applyFill="1" applyBorder="1" applyAlignment="1" applyProtection="1">
      <alignment horizontal="left"/>
    </xf>
    <xf numFmtId="3" fontId="4" fillId="0" borderId="0" xfId="0" applyNumberFormat="1" applyFont="1" applyBorder="1"/>
    <xf numFmtId="3" fontId="4" fillId="0" borderId="0" xfId="0" applyNumberFormat="1" applyFont="1" applyBorder="1" applyAlignment="1" applyProtection="1">
      <alignment horizontal="right"/>
    </xf>
    <xf numFmtId="3" fontId="4" fillId="0" borderId="17" xfId="1" applyNumberFormat="1" applyFont="1" applyBorder="1" applyAlignment="1" applyProtection="1">
      <alignment horizontal="right"/>
    </xf>
    <xf numFmtId="3" fontId="4" fillId="0" borderId="12" xfId="0" applyNumberFormat="1" applyFont="1" applyBorder="1" applyAlignment="1" applyProtection="1">
      <alignment horizontal="center"/>
    </xf>
    <xf numFmtId="3" fontId="7" fillId="0" borderId="0" xfId="0" applyNumberFormat="1" applyFont="1" applyBorder="1" applyAlignment="1" applyProtection="1">
      <alignment horizontal="center"/>
    </xf>
    <xf numFmtId="3" fontId="7" fillId="0" borderId="0" xfId="0" applyNumberFormat="1" applyFont="1" applyFill="1" applyBorder="1" applyAlignment="1" applyProtection="1">
      <alignment horizontal="left"/>
    </xf>
    <xf numFmtId="3" fontId="10" fillId="0" borderId="0" xfId="0" applyNumberFormat="1" applyFont="1" applyFill="1" applyBorder="1" applyAlignment="1" applyProtection="1">
      <alignment horizontal="left"/>
    </xf>
    <xf numFmtId="3" fontId="7" fillId="0" borderId="0" xfId="0" applyNumberFormat="1" applyFont="1" applyBorder="1" applyAlignment="1" applyProtection="1">
      <alignment horizontal="right"/>
    </xf>
    <xf numFmtId="3" fontId="10" fillId="0" borderId="17" xfId="1" applyNumberFormat="1" applyFont="1" applyBorder="1" applyAlignment="1" applyProtection="1">
      <alignment horizontal="right"/>
    </xf>
    <xf numFmtId="3" fontId="7" fillId="0" borderId="17" xfId="1" applyNumberFormat="1" applyFont="1" applyBorder="1" applyAlignment="1" applyProtection="1">
      <alignment horizontal="right"/>
    </xf>
    <xf numFmtId="10" fontId="10" fillId="0" borderId="18" xfId="0" applyNumberFormat="1" applyFont="1" applyBorder="1" applyAlignment="1" applyProtection="1">
      <alignment horizontal="right"/>
    </xf>
    <xf numFmtId="0" fontId="7" fillId="0" borderId="0" xfId="0" applyFont="1"/>
    <xf numFmtId="3" fontId="7" fillId="0" borderId="12" xfId="0" applyNumberFormat="1" applyFont="1" applyBorder="1"/>
    <xf numFmtId="3" fontId="7" fillId="0" borderId="0" xfId="0" applyNumberFormat="1" applyFont="1" applyBorder="1"/>
    <xf numFmtId="10" fontId="7" fillId="0" borderId="18" xfId="1" applyNumberFormat="1" applyFont="1" applyBorder="1" applyAlignment="1" applyProtection="1">
      <alignment horizontal="right"/>
    </xf>
    <xf numFmtId="165" fontId="7" fillId="0" borderId="0" xfId="0" applyNumberFormat="1" applyFont="1"/>
    <xf numFmtId="3" fontId="9" fillId="0" borderId="0" xfId="0" quotePrefix="1" applyNumberFormat="1" applyFont="1" applyFill="1" applyBorder="1" applyAlignment="1" applyProtection="1">
      <alignment horizontal="left"/>
    </xf>
    <xf numFmtId="10" fontId="4" fillId="0" borderId="18" xfId="1" applyNumberFormat="1" applyFont="1" applyBorder="1" applyAlignment="1" applyProtection="1">
      <alignment horizontal="right"/>
    </xf>
    <xf numFmtId="165" fontId="4" fillId="0" borderId="0" xfId="0" applyNumberFormat="1" applyFont="1"/>
    <xf numFmtId="3" fontId="10" fillId="0" borderId="0" xfId="0" quotePrefix="1" applyNumberFormat="1" applyFont="1" applyFill="1" applyBorder="1" applyAlignment="1" applyProtection="1">
      <alignment horizontal="left"/>
    </xf>
    <xf numFmtId="3" fontId="9" fillId="0" borderId="12" xfId="0" applyNumberFormat="1" applyFont="1" applyBorder="1" applyAlignment="1" applyProtection="1">
      <alignment horizontal="center"/>
    </xf>
    <xf numFmtId="3" fontId="9" fillId="0" borderId="0" xfId="0" applyNumberFormat="1" applyFont="1" applyBorder="1" applyAlignment="1" applyProtection="1">
      <alignment horizontal="center"/>
    </xf>
    <xf numFmtId="3" fontId="10" fillId="0" borderId="0" xfId="0" applyNumberFormat="1" applyFont="1" applyBorder="1" applyAlignment="1" applyProtection="1">
      <alignment horizontal="center"/>
    </xf>
    <xf numFmtId="3" fontId="10" fillId="0" borderId="0" xfId="0" applyNumberFormat="1" applyFont="1" applyBorder="1" applyAlignment="1" applyProtection="1">
      <alignment horizontal="left"/>
    </xf>
    <xf numFmtId="3" fontId="10" fillId="0" borderId="0" xfId="0" applyNumberFormat="1" applyFont="1" applyBorder="1"/>
    <xf numFmtId="3" fontId="10" fillId="0" borderId="0" xfId="0" applyNumberFormat="1" applyFont="1" applyBorder="1" applyAlignment="1" applyProtection="1">
      <alignment horizontal="right"/>
    </xf>
    <xf numFmtId="10" fontId="10" fillId="0" borderId="18" xfId="1" applyNumberFormat="1" applyFont="1" applyBorder="1" applyAlignment="1" applyProtection="1">
      <alignment horizontal="right"/>
    </xf>
    <xf numFmtId="0" fontId="10" fillId="0" borderId="0" xfId="0" applyFont="1"/>
    <xf numFmtId="165" fontId="10" fillId="0" borderId="0" xfId="0" applyNumberFormat="1" applyFont="1"/>
    <xf numFmtId="3" fontId="7" fillId="0" borderId="16" xfId="0" applyNumberFormat="1" applyFont="1" applyFill="1" applyBorder="1" applyAlignment="1" applyProtection="1">
      <alignment horizontal="left"/>
    </xf>
    <xf numFmtId="3" fontId="7" fillId="0" borderId="16" xfId="0" applyNumberFormat="1" applyFont="1" applyFill="1" applyBorder="1"/>
    <xf numFmtId="3" fontId="10" fillId="0" borderId="10" xfId="0" applyNumberFormat="1" applyFont="1" applyBorder="1" applyAlignment="1" applyProtection="1">
      <alignment horizontal="center"/>
    </xf>
    <xf numFmtId="3" fontId="10" fillId="0" borderId="19" xfId="0" applyNumberFormat="1" applyFont="1" applyBorder="1" applyAlignment="1" applyProtection="1">
      <alignment horizontal="center"/>
    </xf>
    <xf numFmtId="3" fontId="4" fillId="0" borderId="0" xfId="0" applyNumberFormat="1" applyFont="1" applyBorder="1" applyAlignment="1" applyProtection="1">
      <alignment horizontal="center" vertical="top"/>
    </xf>
    <xf numFmtId="3" fontId="9" fillId="0" borderId="0" xfId="0" quotePrefix="1" applyNumberFormat="1" applyFont="1" applyFill="1" applyBorder="1" applyAlignment="1" applyProtection="1">
      <alignment horizontal="left" vertical="top" wrapText="1"/>
    </xf>
    <xf numFmtId="3" fontId="9" fillId="0" borderId="16" xfId="0" quotePrefix="1" applyNumberFormat="1" applyFont="1" applyFill="1" applyBorder="1" applyAlignment="1" applyProtection="1">
      <alignment horizontal="left" vertical="top" wrapText="1"/>
    </xf>
    <xf numFmtId="3" fontId="4" fillId="0" borderId="14" xfId="0" applyNumberFormat="1" applyFont="1" applyBorder="1"/>
    <xf numFmtId="3" fontId="4" fillId="0" borderId="13" xfId="0" applyNumberFormat="1" applyFont="1" applyBorder="1"/>
    <xf numFmtId="3" fontId="7" fillId="0" borderId="0" xfId="0" quotePrefix="1" applyNumberFormat="1" applyFont="1" applyFill="1" applyBorder="1" applyAlignment="1" applyProtection="1">
      <alignment horizontal="left"/>
    </xf>
    <xf numFmtId="3" fontId="7" fillId="0" borderId="17" xfId="0" applyNumberFormat="1" applyFont="1" applyBorder="1"/>
    <xf numFmtId="3" fontId="7" fillId="0" borderId="17" xfId="0" applyNumberFormat="1" applyFont="1" applyBorder="1" applyAlignment="1" applyProtection="1">
      <alignment horizontal="right"/>
    </xf>
    <xf numFmtId="3" fontId="10" fillId="0" borderId="16" xfId="0" quotePrefix="1" applyNumberFormat="1" applyFont="1" applyFill="1" applyBorder="1" applyAlignment="1" applyProtection="1">
      <alignment horizontal="left"/>
    </xf>
    <xf numFmtId="3" fontId="7" fillId="0" borderId="9" xfId="0" applyNumberFormat="1" applyFont="1" applyBorder="1" applyAlignment="1" applyProtection="1">
      <alignment horizontal="right"/>
    </xf>
    <xf numFmtId="3" fontId="7" fillId="0" borderId="13" xfId="0" applyNumberFormat="1" applyFont="1" applyBorder="1" applyAlignment="1" applyProtection="1">
      <alignment horizontal="right"/>
    </xf>
    <xf numFmtId="3" fontId="7" fillId="0" borderId="20" xfId="1" applyNumberFormat="1" applyFont="1" applyBorder="1" applyAlignment="1" applyProtection="1">
      <alignment horizontal="right"/>
    </xf>
    <xf numFmtId="10" fontId="7" fillId="0" borderId="21" xfId="1" applyNumberFormat="1" applyFont="1" applyBorder="1" applyAlignment="1" applyProtection="1">
      <alignment horizontal="right"/>
    </xf>
    <xf numFmtId="3" fontId="4" fillId="2" borderId="22" xfId="0" applyNumberFormat="1" applyFont="1" applyFill="1" applyBorder="1" applyAlignment="1" applyProtection="1">
      <alignment horizontal="left"/>
    </xf>
    <xf numFmtId="3" fontId="4" fillId="2" borderId="10" xfId="0" applyNumberFormat="1" applyFont="1" applyFill="1" applyBorder="1" applyAlignment="1" applyProtection="1">
      <alignment horizontal="left"/>
    </xf>
    <xf numFmtId="3" fontId="4" fillId="2" borderId="20" xfId="0" applyNumberFormat="1" applyFont="1" applyFill="1" applyBorder="1" applyAlignment="1" applyProtection="1">
      <alignment horizontal="left"/>
    </xf>
    <xf numFmtId="3" fontId="4" fillId="2" borderId="10" xfId="1" applyNumberFormat="1" applyFont="1" applyFill="1" applyBorder="1" applyAlignment="1" applyProtection="1">
      <alignment horizontal="right"/>
    </xf>
    <xf numFmtId="10" fontId="4" fillId="2" borderId="11" xfId="1" applyNumberFormat="1" applyFont="1" applyFill="1" applyBorder="1" applyAlignment="1" applyProtection="1">
      <alignment horizontal="right"/>
    </xf>
    <xf numFmtId="3" fontId="4" fillId="0" borderId="0" xfId="0" applyNumberFormat="1" applyFont="1" applyFill="1" applyBorder="1" applyAlignment="1" applyProtection="1">
      <alignment horizontal="left"/>
    </xf>
    <xf numFmtId="3" fontId="4" fillId="0" borderId="14" xfId="1" applyNumberFormat="1" applyFont="1" applyBorder="1" applyAlignment="1" applyProtection="1">
      <alignment horizontal="right"/>
    </xf>
    <xf numFmtId="10" fontId="4" fillId="0" borderId="15" xfId="1" applyNumberFormat="1" applyFont="1" applyBorder="1" applyAlignment="1" applyProtection="1">
      <alignment horizontal="right"/>
    </xf>
    <xf numFmtId="3" fontId="4" fillId="0" borderId="12" xfId="0" applyNumberFormat="1" applyFont="1" applyBorder="1" applyAlignment="1" applyProtection="1"/>
    <xf numFmtId="3" fontId="4" fillId="0" borderId="16" xfId="0" applyNumberFormat="1" applyFont="1" applyFill="1" applyBorder="1" applyAlignment="1" applyProtection="1"/>
    <xf numFmtId="3" fontId="4" fillId="0" borderId="0" xfId="0" applyNumberFormat="1" applyFont="1" applyBorder="1" applyAlignment="1" applyProtection="1"/>
    <xf numFmtId="10" fontId="9" fillId="0" borderId="18" xfId="1" applyNumberFormat="1" applyFont="1" applyBorder="1" applyAlignment="1" applyProtection="1">
      <alignment horizontal="right"/>
    </xf>
    <xf numFmtId="3" fontId="9" fillId="0" borderId="16" xfId="0" applyNumberFormat="1" applyFont="1" applyFill="1" applyBorder="1" applyAlignment="1" applyProtection="1"/>
    <xf numFmtId="3" fontId="7" fillId="0" borderId="0" xfId="0" applyNumberFormat="1" applyFont="1" applyBorder="1" applyAlignment="1" applyProtection="1"/>
    <xf numFmtId="3" fontId="7" fillId="0" borderId="0" xfId="0" applyNumberFormat="1" applyFont="1" applyFill="1" applyBorder="1" applyAlignment="1">
      <alignment horizontal="left"/>
    </xf>
    <xf numFmtId="3" fontId="10" fillId="0" borderId="23" xfId="0" applyNumberFormat="1" applyFont="1" applyBorder="1" applyAlignment="1" applyProtection="1">
      <alignment horizontal="center"/>
    </xf>
    <xf numFmtId="3" fontId="4" fillId="0" borderId="12" xfId="0" applyNumberFormat="1" applyFont="1" applyBorder="1" applyAlignment="1"/>
    <xf numFmtId="3" fontId="4" fillId="0" borderId="23" xfId="0" applyNumberFormat="1" applyFont="1" applyBorder="1"/>
    <xf numFmtId="3" fontId="7" fillId="0" borderId="12" xfId="0" applyNumberFormat="1" applyFont="1" applyBorder="1" applyAlignment="1"/>
    <xf numFmtId="3" fontId="7" fillId="0" borderId="0" xfId="0" applyNumberFormat="1" applyFont="1" applyFill="1" applyBorder="1" applyAlignment="1"/>
    <xf numFmtId="3" fontId="7" fillId="0" borderId="24" xfId="0" applyNumberFormat="1" applyFont="1" applyBorder="1" applyAlignment="1" applyProtection="1"/>
    <xf numFmtId="3" fontId="10" fillId="0" borderId="0" xfId="0" applyNumberFormat="1" applyFont="1" applyBorder="1" applyAlignment="1" applyProtection="1"/>
    <xf numFmtId="3" fontId="7" fillId="0" borderId="0" xfId="0" applyNumberFormat="1" applyFont="1" applyFill="1" applyBorder="1" applyAlignment="1" applyProtection="1"/>
    <xf numFmtId="3" fontId="10" fillId="0" borderId="0" xfId="0" applyNumberFormat="1" applyFont="1" applyFill="1" applyBorder="1" applyAlignment="1" applyProtection="1">
      <alignment vertical="top" wrapText="1"/>
    </xf>
    <xf numFmtId="3" fontId="10" fillId="0" borderId="0" xfId="0" applyNumberFormat="1" applyFont="1" applyFill="1" applyBorder="1" applyAlignment="1" applyProtection="1"/>
    <xf numFmtId="3" fontId="7" fillId="0" borderId="0" xfId="0" applyNumberFormat="1" applyFont="1" applyFill="1" applyBorder="1" applyAlignment="1" applyProtection="1">
      <alignment wrapText="1"/>
    </xf>
    <xf numFmtId="3" fontId="7" fillId="0" borderId="0" xfId="0" applyNumberFormat="1" applyFont="1" applyBorder="1" applyAlignment="1"/>
    <xf numFmtId="3" fontId="7" fillId="0" borderId="26" xfId="0" applyNumberFormat="1" applyFont="1" applyBorder="1" applyAlignment="1" applyProtection="1"/>
    <xf numFmtId="3" fontId="7" fillId="0" borderId="12" xfId="0" applyNumberFormat="1" applyFont="1" applyBorder="1" applyAlignment="1" applyProtection="1"/>
    <xf numFmtId="3" fontId="4" fillId="0" borderId="0" xfId="0" applyNumberFormat="1" applyFont="1" applyFill="1" applyBorder="1" applyAlignment="1" applyProtection="1"/>
    <xf numFmtId="3" fontId="4" fillId="0" borderId="0" xfId="0" applyNumberFormat="1" applyFont="1" applyBorder="1" applyAlignment="1"/>
    <xf numFmtId="3" fontId="4" fillId="0" borderId="17" xfId="1" applyNumberFormat="1" applyFont="1" applyBorder="1" applyAlignment="1">
      <alignment horizontal="right"/>
    </xf>
    <xf numFmtId="10" fontId="4" fillId="0" borderId="18" xfId="1" applyNumberFormat="1" applyFont="1" applyBorder="1" applyAlignment="1">
      <alignment horizontal="right"/>
    </xf>
    <xf numFmtId="3" fontId="4" fillId="2" borderId="22" xfId="0" applyNumberFormat="1" applyFont="1" applyFill="1" applyBorder="1" applyAlignment="1" applyProtection="1"/>
    <xf numFmtId="3" fontId="4" fillId="2" borderId="10" xfId="0" applyNumberFormat="1" applyFont="1" applyFill="1" applyBorder="1" applyAlignment="1" applyProtection="1"/>
    <xf numFmtId="3" fontId="4" fillId="2" borderId="14" xfId="0" applyNumberFormat="1" applyFont="1" applyFill="1" applyBorder="1" applyAlignment="1" applyProtection="1"/>
    <xf numFmtId="3" fontId="4" fillId="0" borderId="13" xfId="0" applyNumberFormat="1" applyFont="1" applyBorder="1" applyAlignment="1" applyProtection="1"/>
    <xf numFmtId="3" fontId="4" fillId="0" borderId="16" xfId="0" applyNumberFormat="1" applyFont="1" applyBorder="1" applyAlignment="1" applyProtection="1"/>
    <xf numFmtId="3" fontId="4" fillId="0" borderId="9" xfId="0" applyNumberFormat="1" applyFont="1" applyBorder="1" applyAlignment="1" applyProtection="1"/>
    <xf numFmtId="3" fontId="4" fillId="2" borderId="20" xfId="0" applyNumberFormat="1" applyFont="1" applyFill="1" applyBorder="1" applyAlignment="1" applyProtection="1"/>
    <xf numFmtId="3" fontId="4" fillId="0" borderId="12" xfId="0" applyNumberFormat="1" applyFont="1" applyFill="1" applyBorder="1" applyAlignment="1" applyProtection="1"/>
    <xf numFmtId="3" fontId="4" fillId="0" borderId="0" xfId="1" applyNumberFormat="1" applyFont="1" applyFill="1" applyBorder="1" applyAlignment="1" applyProtection="1">
      <alignment horizontal="right"/>
    </xf>
    <xf numFmtId="10" fontId="4" fillId="0" borderId="28" xfId="1" applyNumberFormat="1" applyFont="1" applyFill="1" applyBorder="1" applyAlignment="1" applyProtection="1">
      <alignment horizontal="right"/>
    </xf>
    <xf numFmtId="0" fontId="4" fillId="0" borderId="0" xfId="0" applyFont="1" applyFill="1" applyBorder="1"/>
    <xf numFmtId="165" fontId="4" fillId="0" borderId="0" xfId="0" applyNumberFormat="1" applyFont="1" applyFill="1" applyBorder="1"/>
    <xf numFmtId="3" fontId="4" fillId="2" borderId="29" xfId="0" applyNumberFormat="1" applyFont="1" applyFill="1" applyBorder="1" applyAlignment="1" applyProtection="1"/>
    <xf numFmtId="3" fontId="4" fillId="2" borderId="30" xfId="0" applyNumberFormat="1" applyFont="1" applyFill="1" applyBorder="1" applyAlignment="1" applyProtection="1"/>
    <xf numFmtId="3" fontId="4" fillId="2" borderId="2" xfId="1" applyNumberFormat="1" applyFont="1" applyFill="1" applyBorder="1" applyAlignment="1" applyProtection="1">
      <alignment horizontal="right"/>
    </xf>
    <xf numFmtId="10" fontId="4" fillId="2" borderId="31" xfId="1" applyNumberFormat="1" applyFont="1" applyFill="1" applyBorder="1" applyAlignment="1" applyProtection="1">
      <alignment horizontal="right"/>
    </xf>
    <xf numFmtId="0" fontId="4" fillId="0" borderId="0" xfId="0" applyFont="1" applyFill="1"/>
    <xf numFmtId="165" fontId="4" fillId="0" borderId="0" xfId="0" applyNumberFormat="1" applyFont="1" applyFill="1"/>
    <xf numFmtId="3" fontId="4" fillId="2" borderId="32" xfId="0" applyNumberFormat="1" applyFont="1" applyFill="1" applyBorder="1" applyAlignment="1" applyProtection="1">
      <alignment horizontal="left"/>
    </xf>
    <xf numFmtId="3" fontId="4" fillId="2" borderId="33" xfId="0" applyNumberFormat="1" applyFont="1" applyFill="1" applyBorder="1" applyAlignment="1" applyProtection="1">
      <alignment horizontal="left"/>
    </xf>
    <xf numFmtId="3" fontId="4" fillId="2" borderId="34" xfId="0" applyNumberFormat="1" applyFont="1" applyFill="1" applyBorder="1" applyAlignment="1" applyProtection="1">
      <alignment horizontal="left"/>
    </xf>
    <xf numFmtId="3" fontId="4" fillId="2" borderId="35" xfId="0" applyNumberFormat="1" applyFont="1" applyFill="1" applyBorder="1" applyAlignment="1" applyProtection="1">
      <alignment horizontal="left"/>
    </xf>
    <xf numFmtId="3" fontId="4" fillId="2" borderId="36" xfId="1" applyNumberFormat="1" applyFont="1" applyFill="1" applyBorder="1" applyAlignment="1" applyProtection="1">
      <alignment horizontal="right"/>
    </xf>
    <xf numFmtId="10" fontId="4" fillId="2" borderId="37" xfId="1" applyNumberFormat="1" applyFont="1" applyFill="1" applyBorder="1" applyAlignment="1" applyProtection="1">
      <alignment horizontal="right"/>
    </xf>
    <xf numFmtId="3" fontId="7" fillId="0" borderId="0" xfId="1" applyNumberFormat="1" applyFont="1" applyFill="1" applyBorder="1" applyAlignment="1" applyProtection="1">
      <alignment horizontal="right"/>
    </xf>
    <xf numFmtId="10" fontId="7" fillId="0" borderId="0" xfId="1" applyNumberFormat="1" applyFont="1" applyFill="1" applyBorder="1" applyAlignment="1" applyProtection="1">
      <alignment horizontal="right"/>
    </xf>
    <xf numFmtId="0" fontId="7" fillId="0" borderId="0" xfId="0" applyFont="1" applyFill="1"/>
    <xf numFmtId="165" fontId="7" fillId="0" borderId="0" xfId="0" applyNumberFormat="1" applyFont="1" applyFill="1"/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Fill="1" applyBorder="1"/>
    <xf numFmtId="3" fontId="7" fillId="0" borderId="0" xfId="0" applyNumberFormat="1" applyFont="1" applyBorder="1" applyAlignment="1">
      <alignment horizontal="right"/>
    </xf>
    <xf numFmtId="3" fontId="7" fillId="0" borderId="0" xfId="1" applyNumberFormat="1" applyFont="1" applyBorder="1" applyAlignment="1">
      <alignment horizontal="right"/>
    </xf>
    <xf numFmtId="10" fontId="7" fillId="0" borderId="0" xfId="0" applyNumberFormat="1" applyFont="1" applyBorder="1" applyAlignment="1">
      <alignment horizontal="right"/>
    </xf>
    <xf numFmtId="0" fontId="7" fillId="0" borderId="0" xfId="0" applyFont="1" applyBorder="1"/>
    <xf numFmtId="3" fontId="3" fillId="0" borderId="1" xfId="0" applyNumberFormat="1" applyFont="1" applyBorder="1" applyAlignment="1">
      <alignment horizontal="center" wrapText="1"/>
    </xf>
    <xf numFmtId="3" fontId="3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/>
    </xf>
    <xf numFmtId="3" fontId="6" fillId="0" borderId="0" xfId="0" applyNumberFormat="1" applyFont="1" applyBorder="1"/>
    <xf numFmtId="3" fontId="3" fillId="0" borderId="4" xfId="2" applyNumberFormat="1" applyFont="1" applyFill="1" applyBorder="1" applyAlignment="1">
      <alignment horizontal="center" vertical="center" wrapText="1"/>
    </xf>
    <xf numFmtId="3" fontId="3" fillId="0" borderId="5" xfId="2" applyNumberFormat="1" applyFont="1" applyFill="1" applyBorder="1" applyAlignment="1">
      <alignment horizontal="center" vertical="center" wrapText="1"/>
    </xf>
    <xf numFmtId="3" fontId="3" fillId="0" borderId="8" xfId="2" applyNumberFormat="1" applyFont="1" applyFill="1" applyBorder="1" applyAlignment="1">
      <alignment horizontal="center" vertical="center" wrapText="1"/>
    </xf>
    <xf numFmtId="3" fontId="3" fillId="0" borderId="9" xfId="2" applyNumberFormat="1" applyFont="1" applyFill="1" applyBorder="1" applyAlignment="1">
      <alignment horizontal="center" vertical="center" wrapText="1"/>
    </xf>
    <xf numFmtId="3" fontId="3" fillId="0" borderId="0" xfId="2" applyNumberFormat="1" applyFont="1" applyFill="1" applyBorder="1" applyAlignment="1">
      <alignment horizontal="center" vertical="center" wrapText="1"/>
    </xf>
    <xf numFmtId="3" fontId="4" fillId="0" borderId="12" xfId="0" applyNumberFormat="1" applyFont="1" applyBorder="1" applyAlignment="1" applyProtection="1">
      <alignment horizontal="center" vertical="top" wrapText="1"/>
    </xf>
    <xf numFmtId="3" fontId="4" fillId="0" borderId="0" xfId="0" applyNumberFormat="1" applyFont="1" applyBorder="1" applyAlignment="1" applyProtection="1">
      <alignment horizontal="center" vertical="top" wrapText="1"/>
    </xf>
    <xf numFmtId="3" fontId="4" fillId="0" borderId="0" xfId="2" applyNumberFormat="1" applyFont="1" applyFill="1" applyBorder="1" applyAlignment="1">
      <alignment horizontal="left" vertical="center"/>
    </xf>
    <xf numFmtId="3" fontId="7" fillId="0" borderId="13" xfId="0" applyNumberFormat="1" applyFont="1" applyBorder="1" applyAlignment="1" applyProtection="1">
      <alignment horizontal="right" vertical="top" wrapText="1"/>
    </xf>
    <xf numFmtId="3" fontId="7" fillId="0" borderId="16" xfId="0" applyNumberFormat="1" applyFont="1" applyBorder="1" applyAlignment="1" applyProtection="1">
      <alignment horizontal="right" vertical="top" wrapText="1"/>
    </xf>
    <xf numFmtId="3" fontId="7" fillId="0" borderId="17" xfId="1" applyNumberFormat="1" applyFont="1" applyBorder="1" applyAlignment="1" applyProtection="1">
      <alignment horizontal="right" vertical="center" wrapText="1"/>
    </xf>
    <xf numFmtId="3" fontId="7" fillId="0" borderId="17" xfId="0" applyNumberFormat="1" applyFont="1" applyBorder="1" applyAlignment="1" applyProtection="1">
      <alignment horizontal="right" vertical="center" wrapText="1"/>
    </xf>
    <xf numFmtId="10" fontId="7" fillId="0" borderId="18" xfId="0" applyNumberFormat="1" applyFont="1" applyBorder="1" applyAlignment="1" applyProtection="1">
      <alignment horizontal="right" vertical="center" wrapText="1"/>
    </xf>
    <xf numFmtId="3" fontId="4" fillId="0" borderId="16" xfId="0" applyNumberFormat="1" applyFont="1" applyFill="1" applyBorder="1" applyAlignment="1" applyProtection="1">
      <alignment horizontal="left"/>
    </xf>
    <xf numFmtId="3" fontId="4" fillId="0" borderId="16" xfId="0" applyNumberFormat="1" applyFont="1" applyBorder="1" applyAlignment="1" applyProtection="1">
      <alignment horizontal="right"/>
    </xf>
    <xf numFmtId="3" fontId="4" fillId="0" borderId="17" xfId="0" applyNumberFormat="1" applyFont="1" applyBorder="1" applyAlignment="1" applyProtection="1">
      <alignment horizontal="right"/>
    </xf>
    <xf numFmtId="10" fontId="4" fillId="0" borderId="18" xfId="0" applyNumberFormat="1" applyFont="1" applyBorder="1" applyAlignment="1" applyProtection="1">
      <alignment horizontal="right"/>
    </xf>
    <xf numFmtId="3" fontId="4" fillId="0" borderId="0" xfId="0" applyNumberFormat="1" applyFont="1"/>
    <xf numFmtId="3" fontId="4" fillId="0" borderId="0" xfId="0" applyNumberFormat="1" applyFont="1" applyBorder="1" applyAlignment="1" applyProtection="1">
      <alignment horizontal="left"/>
    </xf>
    <xf numFmtId="3" fontId="7" fillId="0" borderId="16" xfId="0" applyNumberFormat="1" applyFont="1" applyBorder="1" applyAlignment="1" applyProtection="1">
      <alignment horizontal="right"/>
    </xf>
    <xf numFmtId="3" fontId="7" fillId="0" borderId="0" xfId="0" applyNumberFormat="1" applyFont="1" applyBorder="1" applyAlignment="1" applyProtection="1">
      <alignment horizontal="left"/>
    </xf>
    <xf numFmtId="3" fontId="4" fillId="0" borderId="17" xfId="1" applyNumberFormat="1" applyFont="1" applyFill="1" applyBorder="1" applyAlignment="1" applyProtection="1">
      <alignment horizontal="right"/>
    </xf>
    <xf numFmtId="3" fontId="4" fillId="2" borderId="14" xfId="0" applyNumberFormat="1" applyFont="1" applyFill="1" applyBorder="1" applyAlignment="1" applyProtection="1">
      <alignment horizontal="left"/>
    </xf>
    <xf numFmtId="3" fontId="4" fillId="0" borderId="12" xfId="0" applyNumberFormat="1" applyFont="1" applyBorder="1" applyAlignment="1" applyProtection="1">
      <alignment horizontal="left"/>
    </xf>
    <xf numFmtId="3" fontId="4" fillId="0" borderId="13" xfId="0" applyNumberFormat="1" applyFont="1" applyBorder="1" applyAlignment="1" applyProtection="1">
      <alignment horizontal="right"/>
    </xf>
    <xf numFmtId="3" fontId="4" fillId="0" borderId="9" xfId="0" applyNumberFormat="1" applyFont="1" applyBorder="1" applyAlignment="1" applyProtection="1">
      <alignment horizontal="right"/>
    </xf>
    <xf numFmtId="3" fontId="4" fillId="2" borderId="17" xfId="0" applyNumberFormat="1" applyFont="1" applyFill="1" applyBorder="1" applyAlignment="1" applyProtection="1"/>
    <xf numFmtId="3" fontId="4" fillId="0" borderId="12" xfId="0" quotePrefix="1" applyNumberFormat="1" applyFont="1" applyBorder="1" applyAlignment="1" applyProtection="1">
      <alignment horizontal="left"/>
    </xf>
    <xf numFmtId="3" fontId="4" fillId="0" borderId="0" xfId="0" quotePrefix="1" applyNumberFormat="1" applyFont="1" applyBorder="1" applyAlignment="1" applyProtection="1">
      <alignment horizontal="center"/>
    </xf>
    <xf numFmtId="3" fontId="9" fillId="0" borderId="10" xfId="0" quotePrefix="1" applyNumberFormat="1" applyFont="1" applyBorder="1" applyAlignment="1" applyProtection="1">
      <alignment horizontal="center"/>
    </xf>
    <xf numFmtId="3" fontId="9" fillId="0" borderId="38" xfId="0" applyNumberFormat="1" applyFont="1" applyBorder="1" applyAlignment="1" applyProtection="1">
      <alignment horizontal="center"/>
    </xf>
    <xf numFmtId="3" fontId="4" fillId="0" borderId="16" xfId="1" applyNumberFormat="1" applyFont="1" applyBorder="1" applyAlignment="1" applyProtection="1">
      <alignment horizontal="right"/>
    </xf>
    <xf numFmtId="10" fontId="4" fillId="0" borderId="28" xfId="1" applyNumberFormat="1" applyFont="1" applyBorder="1" applyAlignment="1" applyProtection="1">
      <alignment horizontal="right"/>
    </xf>
    <xf numFmtId="3" fontId="4" fillId="0" borderId="16" xfId="0" applyNumberFormat="1" applyFont="1" applyFill="1" applyBorder="1" applyAlignment="1">
      <alignment horizontal="left"/>
    </xf>
    <xf numFmtId="3" fontId="4" fillId="0" borderId="16" xfId="0" applyNumberFormat="1" applyFont="1" applyBorder="1" applyAlignment="1">
      <alignment horizontal="right"/>
    </xf>
    <xf numFmtId="3" fontId="10" fillId="0" borderId="0" xfId="0" applyNumberFormat="1" applyFont="1" applyFill="1" applyBorder="1" applyAlignment="1" applyProtection="1">
      <alignment horizontal="left" wrapText="1"/>
    </xf>
    <xf numFmtId="3" fontId="10" fillId="0" borderId="16" xfId="0" applyNumberFormat="1" applyFont="1" applyFill="1" applyBorder="1" applyAlignment="1" applyProtection="1">
      <alignment horizontal="left" wrapText="1"/>
    </xf>
    <xf numFmtId="3" fontId="7" fillId="0" borderId="16" xfId="0" applyNumberFormat="1" applyFont="1" applyBorder="1" applyAlignment="1">
      <alignment horizontal="right"/>
    </xf>
    <xf numFmtId="3" fontId="7" fillId="0" borderId="16" xfId="1" applyNumberFormat="1" applyFont="1" applyBorder="1" applyAlignment="1" applyProtection="1">
      <alignment horizontal="right"/>
    </xf>
    <xf numFmtId="10" fontId="7" fillId="0" borderId="28" xfId="1" applyNumberFormat="1" applyFont="1" applyBorder="1" applyAlignment="1" applyProtection="1">
      <alignment horizontal="right"/>
    </xf>
    <xf numFmtId="3" fontId="9" fillId="0" borderId="16" xfId="0" applyNumberFormat="1" applyFont="1" applyFill="1" applyBorder="1" applyAlignment="1" applyProtection="1">
      <alignment horizontal="left"/>
    </xf>
    <xf numFmtId="3" fontId="4" fillId="0" borderId="12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left"/>
    </xf>
    <xf numFmtId="3" fontId="4" fillId="0" borderId="17" xfId="0" applyNumberFormat="1" applyFont="1" applyFill="1" applyBorder="1" applyAlignment="1" applyProtection="1">
      <alignment horizontal="right"/>
    </xf>
    <xf numFmtId="3" fontId="4" fillId="0" borderId="16" xfId="0" applyNumberFormat="1" applyFont="1" applyFill="1" applyBorder="1" applyAlignment="1" applyProtection="1">
      <alignment horizontal="right"/>
    </xf>
    <xf numFmtId="3" fontId="4" fillId="0" borderId="20" xfId="0" applyNumberFormat="1" applyFont="1" applyBorder="1" applyAlignment="1" applyProtection="1">
      <alignment horizontal="right"/>
    </xf>
    <xf numFmtId="3" fontId="4" fillId="0" borderId="27" xfId="0" applyNumberFormat="1" applyFont="1" applyBorder="1" applyAlignment="1" applyProtection="1">
      <alignment horizontal="right"/>
    </xf>
    <xf numFmtId="3" fontId="4" fillId="2" borderId="39" xfId="0" applyNumberFormat="1" applyFont="1" applyFill="1" applyBorder="1" applyAlignment="1" applyProtection="1"/>
    <xf numFmtId="3" fontId="4" fillId="2" borderId="40" xfId="0" applyNumberFormat="1" applyFont="1" applyFill="1" applyBorder="1" applyAlignment="1" applyProtection="1"/>
    <xf numFmtId="3" fontId="4" fillId="2" borderId="13" xfId="0" applyNumberFormat="1" applyFont="1" applyFill="1" applyBorder="1" applyAlignment="1" applyProtection="1"/>
    <xf numFmtId="3" fontId="4" fillId="2" borderId="38" xfId="0" applyNumberFormat="1" applyFont="1" applyFill="1" applyBorder="1" applyAlignment="1" applyProtection="1"/>
    <xf numFmtId="3" fontId="4" fillId="2" borderId="0" xfId="0" applyNumberFormat="1" applyFont="1" applyFill="1" applyBorder="1" applyAlignment="1" applyProtection="1"/>
    <xf numFmtId="3" fontId="4" fillId="2" borderId="41" xfId="0" applyNumberFormat="1" applyFont="1" applyFill="1" applyBorder="1" applyAlignment="1" applyProtection="1"/>
    <xf numFmtId="10" fontId="4" fillId="2" borderId="3" xfId="1" applyNumberFormat="1" applyFont="1" applyFill="1" applyBorder="1" applyAlignment="1" applyProtection="1">
      <alignment horizontal="right"/>
    </xf>
    <xf numFmtId="0" fontId="7" fillId="0" borderId="0" xfId="0" applyFont="1" applyAlignment="1">
      <alignment horizontal="center"/>
    </xf>
    <xf numFmtId="3" fontId="7" fillId="0" borderId="0" xfId="1" applyNumberFormat="1" applyFont="1"/>
    <xf numFmtId="10" fontId="7" fillId="0" borderId="0" xfId="0" applyNumberFormat="1" applyFont="1"/>
    <xf numFmtId="3" fontId="7" fillId="0" borderId="0" xfId="0" applyNumberFormat="1" applyFont="1"/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/>
    <xf numFmtId="165" fontId="5" fillId="0" borderId="0" xfId="1" applyNumberFormat="1" applyFont="1" applyFill="1"/>
    <xf numFmtId="10" fontId="5" fillId="0" borderId="0" xfId="1" applyNumberFormat="1" applyFont="1" applyFill="1"/>
    <xf numFmtId="0" fontId="8" fillId="0" borderId="0" xfId="0" applyFont="1"/>
    <xf numFmtId="0" fontId="13" fillId="0" borderId="19" xfId="0" applyFont="1" applyFill="1" applyBorder="1" applyAlignment="1" applyProtection="1">
      <alignment horizontal="center" vertical="center"/>
    </xf>
    <xf numFmtId="0" fontId="13" fillId="0" borderId="40" xfId="0" applyFont="1" applyFill="1" applyBorder="1" applyAlignment="1" applyProtection="1">
      <alignment horizontal="center" vertical="center"/>
    </xf>
    <xf numFmtId="0" fontId="13" fillId="0" borderId="38" xfId="0" applyFont="1" applyFill="1" applyBorder="1" applyAlignment="1" applyProtection="1">
      <alignment horizontal="center" vertical="center"/>
    </xf>
    <xf numFmtId="165" fontId="7" fillId="0" borderId="10" xfId="1" quotePrefix="1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/>
    <xf numFmtId="0" fontId="4" fillId="0" borderId="26" xfId="0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center"/>
    </xf>
    <xf numFmtId="0" fontId="7" fillId="0" borderId="9" xfId="0" applyFont="1" applyFill="1" applyBorder="1" applyAlignment="1" applyProtection="1">
      <alignment horizontal="left"/>
    </xf>
    <xf numFmtId="165" fontId="7" fillId="0" borderId="9" xfId="1" applyNumberFormat="1" applyFont="1" applyFill="1" applyBorder="1" applyAlignment="1" applyProtection="1">
      <alignment horizontal="right"/>
    </xf>
    <xf numFmtId="165" fontId="7" fillId="0" borderId="19" xfId="1" applyNumberFormat="1" applyFont="1" applyFill="1" applyBorder="1" applyAlignment="1" applyProtection="1">
      <alignment horizontal="right"/>
    </xf>
    <xf numFmtId="10" fontId="7" fillId="0" borderId="27" xfId="1" applyNumberFormat="1" applyFont="1" applyFill="1" applyBorder="1" applyAlignment="1" applyProtection="1">
      <alignment horizontal="right"/>
    </xf>
    <xf numFmtId="0" fontId="14" fillId="0" borderId="43" xfId="0" applyFont="1" applyFill="1" applyBorder="1" applyAlignment="1" applyProtection="1">
      <alignment horizontal="center" vertical="center" wrapText="1"/>
    </xf>
    <xf numFmtId="0" fontId="14" fillId="0" borderId="20" xfId="0" applyFont="1" applyFill="1" applyBorder="1" applyAlignment="1" applyProtection="1">
      <alignment horizontal="center" vertical="center" wrapText="1"/>
    </xf>
    <xf numFmtId="3" fontId="7" fillId="0" borderId="14" xfId="1" quotePrefix="1" applyNumberFormat="1" applyFont="1" applyFill="1" applyBorder="1" applyAlignment="1" applyProtection="1">
      <alignment horizontal="center" vertical="center" wrapText="1"/>
    </xf>
    <xf numFmtId="165" fontId="7" fillId="0" borderId="19" xfId="1" quotePrefix="1" applyNumberFormat="1" applyFont="1" applyFill="1" applyBorder="1" applyAlignment="1" applyProtection="1">
      <alignment horizontal="center" vertical="center" wrapText="1"/>
    </xf>
    <xf numFmtId="165" fontId="7" fillId="0" borderId="44" xfId="1" quotePrefix="1" applyNumberFormat="1" applyFont="1" applyFill="1" applyBorder="1" applyAlignment="1" applyProtection="1">
      <alignment horizontal="center" vertical="center" wrapText="1"/>
    </xf>
    <xf numFmtId="0" fontId="14" fillId="0" borderId="22" xfId="0" applyFont="1" applyFill="1" applyBorder="1" applyAlignment="1" applyProtection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center" wrapText="1"/>
    </xf>
    <xf numFmtId="3" fontId="7" fillId="0" borderId="20" xfId="1" quotePrefix="1" applyNumberFormat="1" applyFont="1" applyFill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7" fillId="0" borderId="25" xfId="0" applyFont="1" applyBorder="1"/>
    <xf numFmtId="165" fontId="7" fillId="0" borderId="14" xfId="1" applyNumberFormat="1" applyFont="1" applyFill="1" applyBorder="1" applyAlignment="1" applyProtection="1">
      <alignment horizontal="right" vertical="center" wrapText="1"/>
    </xf>
    <xf numFmtId="10" fontId="7" fillId="0" borderId="15" xfId="1" applyNumberFormat="1" applyFont="1" applyFill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left"/>
    </xf>
    <xf numFmtId="165" fontId="7" fillId="0" borderId="17" xfId="1" applyNumberFormat="1" applyFont="1" applyFill="1" applyBorder="1" applyAlignment="1" applyProtection="1">
      <alignment horizontal="right"/>
    </xf>
    <xf numFmtId="10" fontId="7" fillId="0" borderId="18" xfId="1" applyNumberFormat="1" applyFont="1" applyFill="1" applyBorder="1" applyAlignment="1" applyProtection="1">
      <alignment horizontal="right"/>
    </xf>
    <xf numFmtId="0" fontId="7" fillId="0" borderId="0" xfId="0" applyFont="1" applyBorder="1" applyAlignment="1" applyProtection="1">
      <alignment horizontal="left"/>
    </xf>
    <xf numFmtId="165" fontId="4" fillId="0" borderId="17" xfId="1" applyNumberFormat="1" applyFont="1" applyFill="1" applyBorder="1"/>
    <xf numFmtId="0" fontId="15" fillId="0" borderId="0" xfId="0" applyFont="1"/>
    <xf numFmtId="0" fontId="0" fillId="0" borderId="12" xfId="0" applyBorder="1" applyAlignment="1">
      <alignment horizontal="center"/>
    </xf>
    <xf numFmtId="0" fontId="10" fillId="0" borderId="16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left"/>
    </xf>
    <xf numFmtId="165" fontId="7" fillId="0" borderId="17" xfId="1" applyNumberFormat="1" applyFont="1" applyBorder="1" applyAlignment="1" applyProtection="1">
      <alignment horizontal="right"/>
    </xf>
    <xf numFmtId="165" fontId="7" fillId="0" borderId="16" xfId="1" applyNumberFormat="1" applyFont="1" applyBorder="1" applyAlignment="1" applyProtection="1">
      <alignment horizontal="right"/>
    </xf>
    <xf numFmtId="0" fontId="0" fillId="0" borderId="0" xfId="0" applyBorder="1"/>
    <xf numFmtId="165" fontId="4" fillId="0" borderId="17" xfId="1" applyNumberFormat="1" applyFont="1" applyBorder="1" applyAlignment="1" applyProtection="1">
      <alignment horizontal="right"/>
    </xf>
    <xf numFmtId="0" fontId="4" fillId="2" borderId="22" xfId="0" quotePrefix="1" applyFont="1" applyFill="1" applyBorder="1" applyAlignment="1" applyProtection="1">
      <alignment horizontal="left"/>
    </xf>
    <xf numFmtId="0" fontId="4" fillId="2" borderId="10" xfId="0" quotePrefix="1" applyFont="1" applyFill="1" applyBorder="1" applyAlignment="1" applyProtection="1">
      <alignment horizontal="left"/>
    </xf>
    <xf numFmtId="165" fontId="4" fillId="2" borderId="10" xfId="1" applyNumberFormat="1" applyFont="1" applyFill="1" applyBorder="1" applyAlignment="1" applyProtection="1">
      <alignment horizontal="right"/>
    </xf>
    <xf numFmtId="0" fontId="0" fillId="0" borderId="0" xfId="0" applyBorder="1" applyAlignment="1">
      <alignment horizontal="center"/>
    </xf>
    <xf numFmtId="0" fontId="7" fillId="0" borderId="16" xfId="0" applyFont="1" applyBorder="1" applyAlignment="1" applyProtection="1">
      <alignment horizontal="left"/>
    </xf>
    <xf numFmtId="0" fontId="4" fillId="0" borderId="16" xfId="0" quotePrefix="1" applyFont="1" applyBorder="1" applyAlignment="1" applyProtection="1">
      <alignment horizontal="left"/>
    </xf>
    <xf numFmtId="0" fontId="15" fillId="0" borderId="0" xfId="0" applyFont="1" applyBorder="1"/>
    <xf numFmtId="0" fontId="4" fillId="2" borderId="19" xfId="0" quotePrefix="1" applyFont="1" applyFill="1" applyBorder="1" applyAlignment="1" applyProtection="1">
      <alignment horizontal="left"/>
    </xf>
    <xf numFmtId="0" fontId="16" fillId="2" borderId="1" xfId="0" quotePrefix="1" applyFont="1" applyFill="1" applyBorder="1" applyAlignment="1" applyProtection="1">
      <alignment horizontal="left"/>
    </xf>
    <xf numFmtId="0" fontId="16" fillId="2" borderId="2" xfId="0" quotePrefix="1" applyFont="1" applyFill="1" applyBorder="1" applyAlignment="1" applyProtection="1">
      <alignment horizontal="left"/>
    </xf>
    <xf numFmtId="0" fontId="16" fillId="2" borderId="42" xfId="0" quotePrefix="1" applyFont="1" applyFill="1" applyBorder="1" applyAlignment="1" applyProtection="1">
      <alignment horizontal="left"/>
    </xf>
    <xf numFmtId="165" fontId="4" fillId="2" borderId="2" xfId="1" applyNumberFormat="1" applyFont="1" applyFill="1" applyBorder="1" applyAlignment="1" applyProtection="1">
      <alignment horizontal="right"/>
    </xf>
    <xf numFmtId="0" fontId="15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5" fontId="7" fillId="0" borderId="17" xfId="1" applyNumberFormat="1" applyFont="1" applyBorder="1" applyAlignment="1">
      <alignment horizontal="right"/>
    </xf>
    <xf numFmtId="10" fontId="7" fillId="0" borderId="18" xfId="1" applyNumberFormat="1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6" xfId="0" applyFont="1" applyBorder="1"/>
    <xf numFmtId="165" fontId="4" fillId="0" borderId="17" xfId="1" applyNumberFormat="1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6" xfId="0" applyFont="1" applyBorder="1"/>
    <xf numFmtId="0" fontId="9" fillId="0" borderId="0" xfId="0" applyFont="1" applyBorder="1" applyAlignment="1" applyProtection="1">
      <alignment horizontal="left"/>
    </xf>
    <xf numFmtId="165" fontId="7" fillId="0" borderId="17" xfId="1" applyNumberFormat="1" applyFont="1" applyFill="1" applyBorder="1" applyAlignment="1">
      <alignment horizontal="right"/>
    </xf>
    <xf numFmtId="10" fontId="7" fillId="0" borderId="18" xfId="1" applyNumberFormat="1" applyFont="1" applyFill="1" applyBorder="1" applyAlignment="1">
      <alignment horizontal="right"/>
    </xf>
    <xf numFmtId="0" fontId="4" fillId="0" borderId="45" xfId="0" applyFont="1" applyBorder="1"/>
    <xf numFmtId="0" fontId="5" fillId="0" borderId="34" xfId="0" applyFont="1" applyBorder="1" applyAlignment="1">
      <alignment horizontal="center"/>
    </xf>
    <xf numFmtId="0" fontId="0" fillId="0" borderId="34" xfId="0" applyBorder="1"/>
    <xf numFmtId="165" fontId="4" fillId="0" borderId="46" xfId="1" applyNumberFormat="1" applyFont="1" applyFill="1" applyBorder="1" applyAlignment="1">
      <alignment horizontal="right"/>
    </xf>
    <xf numFmtId="10" fontId="4" fillId="0" borderId="47" xfId="1" applyNumberFormat="1" applyFont="1" applyFill="1" applyBorder="1" applyAlignment="1">
      <alignment horizontal="right"/>
    </xf>
    <xf numFmtId="0" fontId="0" fillId="0" borderId="0" xfId="0" applyAlignment="1">
      <alignment horizontal="center"/>
    </xf>
  </cellXfs>
  <cellStyles count="3">
    <cellStyle name="Migliaia [0]" xfId="1" builtinId="6"/>
    <cellStyle name="Normale" xfId="0" builtinId="0"/>
    <cellStyle name="Titolo" xfId="2" builtin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81"/>
  <sheetViews>
    <sheetView topLeftCell="A88" workbookViewId="0">
      <selection activeCell="I141" sqref="I141:J168"/>
    </sheetView>
  </sheetViews>
  <sheetFormatPr defaultRowHeight="12.75"/>
  <cols>
    <col min="1" max="2" width="3.42578125" style="223" customWidth="1"/>
    <col min="3" max="4" width="2.7109375" style="223" customWidth="1"/>
    <col min="5" max="5" width="3.42578125" style="223" customWidth="1"/>
    <col min="6" max="6" width="45.85546875" style="5" bestFit="1" customWidth="1"/>
    <col min="7" max="8" width="9.7109375" style="57" customWidth="1"/>
    <col min="9" max="9" width="9.7109375" style="220" customWidth="1"/>
    <col min="10" max="10" width="9.7109375" style="222" customWidth="1"/>
    <col min="11" max="11" width="9.7109375" style="57" customWidth="1"/>
    <col min="12" max="12" width="8" style="221" bestFit="1" customWidth="1"/>
    <col min="13" max="16" width="9.140625" style="5"/>
    <col min="17" max="17" width="12.7109375" style="5" bestFit="1" customWidth="1"/>
    <col min="18" max="18" width="9.140625" style="5"/>
    <col min="19" max="19" width="10.85546875" style="5" bestFit="1" customWidth="1"/>
    <col min="20" max="256" width="9.140625" style="5"/>
    <col min="257" max="258" width="3.42578125" style="5" customWidth="1"/>
    <col min="259" max="260" width="2.7109375" style="5" customWidth="1"/>
    <col min="261" max="261" width="3.42578125" style="5" customWidth="1"/>
    <col min="262" max="262" width="45.85546875" style="5" bestFit="1" customWidth="1"/>
    <col min="263" max="267" width="9.7109375" style="5" customWidth="1"/>
    <col min="268" max="268" width="8" style="5" bestFit="1" customWidth="1"/>
    <col min="269" max="272" width="9.140625" style="5"/>
    <col min="273" max="273" width="12.7109375" style="5" bestFit="1" customWidth="1"/>
    <col min="274" max="274" width="9.140625" style="5"/>
    <col min="275" max="275" width="10.85546875" style="5" bestFit="1" customWidth="1"/>
    <col min="276" max="512" width="9.140625" style="5"/>
    <col min="513" max="514" width="3.42578125" style="5" customWidth="1"/>
    <col min="515" max="516" width="2.7109375" style="5" customWidth="1"/>
    <col min="517" max="517" width="3.42578125" style="5" customWidth="1"/>
    <col min="518" max="518" width="45.85546875" style="5" bestFit="1" customWidth="1"/>
    <col min="519" max="523" width="9.7109375" style="5" customWidth="1"/>
    <col min="524" max="524" width="8" style="5" bestFit="1" customWidth="1"/>
    <col min="525" max="528" width="9.140625" style="5"/>
    <col min="529" max="529" width="12.7109375" style="5" bestFit="1" customWidth="1"/>
    <col min="530" max="530" width="9.140625" style="5"/>
    <col min="531" max="531" width="10.85546875" style="5" bestFit="1" customWidth="1"/>
    <col min="532" max="768" width="9.140625" style="5"/>
    <col min="769" max="770" width="3.42578125" style="5" customWidth="1"/>
    <col min="771" max="772" width="2.7109375" style="5" customWidth="1"/>
    <col min="773" max="773" width="3.42578125" style="5" customWidth="1"/>
    <col min="774" max="774" width="45.85546875" style="5" bestFit="1" customWidth="1"/>
    <col min="775" max="779" width="9.7109375" style="5" customWidth="1"/>
    <col min="780" max="780" width="8" style="5" bestFit="1" customWidth="1"/>
    <col min="781" max="784" width="9.140625" style="5"/>
    <col min="785" max="785" width="12.7109375" style="5" bestFit="1" customWidth="1"/>
    <col min="786" max="786" width="9.140625" style="5"/>
    <col min="787" max="787" width="10.85546875" style="5" bestFit="1" customWidth="1"/>
    <col min="788" max="1024" width="9.140625" style="5"/>
    <col min="1025" max="1026" width="3.42578125" style="5" customWidth="1"/>
    <col min="1027" max="1028" width="2.7109375" style="5" customWidth="1"/>
    <col min="1029" max="1029" width="3.42578125" style="5" customWidth="1"/>
    <col min="1030" max="1030" width="45.85546875" style="5" bestFit="1" customWidth="1"/>
    <col min="1031" max="1035" width="9.7109375" style="5" customWidth="1"/>
    <col min="1036" max="1036" width="8" style="5" bestFit="1" customWidth="1"/>
    <col min="1037" max="1040" width="9.140625" style="5"/>
    <col min="1041" max="1041" width="12.7109375" style="5" bestFit="1" customWidth="1"/>
    <col min="1042" max="1042" width="9.140625" style="5"/>
    <col min="1043" max="1043" width="10.85546875" style="5" bestFit="1" customWidth="1"/>
    <col min="1044" max="1280" width="9.140625" style="5"/>
    <col min="1281" max="1282" width="3.42578125" style="5" customWidth="1"/>
    <col min="1283" max="1284" width="2.7109375" style="5" customWidth="1"/>
    <col min="1285" max="1285" width="3.42578125" style="5" customWidth="1"/>
    <col min="1286" max="1286" width="45.85546875" style="5" bestFit="1" customWidth="1"/>
    <col min="1287" max="1291" width="9.7109375" style="5" customWidth="1"/>
    <col min="1292" max="1292" width="8" style="5" bestFit="1" customWidth="1"/>
    <col min="1293" max="1296" width="9.140625" style="5"/>
    <col min="1297" max="1297" width="12.7109375" style="5" bestFit="1" customWidth="1"/>
    <col min="1298" max="1298" width="9.140625" style="5"/>
    <col min="1299" max="1299" width="10.85546875" style="5" bestFit="1" customWidth="1"/>
    <col min="1300" max="1536" width="9.140625" style="5"/>
    <col min="1537" max="1538" width="3.42578125" style="5" customWidth="1"/>
    <col min="1539" max="1540" width="2.7109375" style="5" customWidth="1"/>
    <col min="1541" max="1541" width="3.42578125" style="5" customWidth="1"/>
    <col min="1542" max="1542" width="45.85546875" style="5" bestFit="1" customWidth="1"/>
    <col min="1543" max="1547" width="9.7109375" style="5" customWidth="1"/>
    <col min="1548" max="1548" width="8" style="5" bestFit="1" customWidth="1"/>
    <col min="1549" max="1552" width="9.140625" style="5"/>
    <col min="1553" max="1553" width="12.7109375" style="5" bestFit="1" customWidth="1"/>
    <col min="1554" max="1554" width="9.140625" style="5"/>
    <col min="1555" max="1555" width="10.85546875" style="5" bestFit="1" customWidth="1"/>
    <col min="1556" max="1792" width="9.140625" style="5"/>
    <col min="1793" max="1794" width="3.42578125" style="5" customWidth="1"/>
    <col min="1795" max="1796" width="2.7109375" style="5" customWidth="1"/>
    <col min="1797" max="1797" width="3.42578125" style="5" customWidth="1"/>
    <col min="1798" max="1798" width="45.85546875" style="5" bestFit="1" customWidth="1"/>
    <col min="1799" max="1803" width="9.7109375" style="5" customWidth="1"/>
    <col min="1804" max="1804" width="8" style="5" bestFit="1" customWidth="1"/>
    <col min="1805" max="1808" width="9.140625" style="5"/>
    <col min="1809" max="1809" width="12.7109375" style="5" bestFit="1" customWidth="1"/>
    <col min="1810" max="1810" width="9.140625" style="5"/>
    <col min="1811" max="1811" width="10.85546875" style="5" bestFit="1" customWidth="1"/>
    <col min="1812" max="2048" width="9.140625" style="5"/>
    <col min="2049" max="2050" width="3.42578125" style="5" customWidth="1"/>
    <col min="2051" max="2052" width="2.7109375" style="5" customWidth="1"/>
    <col min="2053" max="2053" width="3.42578125" style="5" customWidth="1"/>
    <col min="2054" max="2054" width="45.85546875" style="5" bestFit="1" customWidth="1"/>
    <col min="2055" max="2059" width="9.7109375" style="5" customWidth="1"/>
    <col min="2060" max="2060" width="8" style="5" bestFit="1" customWidth="1"/>
    <col min="2061" max="2064" width="9.140625" style="5"/>
    <col min="2065" max="2065" width="12.7109375" style="5" bestFit="1" customWidth="1"/>
    <col min="2066" max="2066" width="9.140625" style="5"/>
    <col min="2067" max="2067" width="10.85546875" style="5" bestFit="1" customWidth="1"/>
    <col min="2068" max="2304" width="9.140625" style="5"/>
    <col min="2305" max="2306" width="3.42578125" style="5" customWidth="1"/>
    <col min="2307" max="2308" width="2.7109375" style="5" customWidth="1"/>
    <col min="2309" max="2309" width="3.42578125" style="5" customWidth="1"/>
    <col min="2310" max="2310" width="45.85546875" style="5" bestFit="1" customWidth="1"/>
    <col min="2311" max="2315" width="9.7109375" style="5" customWidth="1"/>
    <col min="2316" max="2316" width="8" style="5" bestFit="1" customWidth="1"/>
    <col min="2317" max="2320" width="9.140625" style="5"/>
    <col min="2321" max="2321" width="12.7109375" style="5" bestFit="1" customWidth="1"/>
    <col min="2322" max="2322" width="9.140625" style="5"/>
    <col min="2323" max="2323" width="10.85546875" style="5" bestFit="1" customWidth="1"/>
    <col min="2324" max="2560" width="9.140625" style="5"/>
    <col min="2561" max="2562" width="3.42578125" style="5" customWidth="1"/>
    <col min="2563" max="2564" width="2.7109375" style="5" customWidth="1"/>
    <col min="2565" max="2565" width="3.42578125" style="5" customWidth="1"/>
    <col min="2566" max="2566" width="45.85546875" style="5" bestFit="1" customWidth="1"/>
    <col min="2567" max="2571" width="9.7109375" style="5" customWidth="1"/>
    <col min="2572" max="2572" width="8" style="5" bestFit="1" customWidth="1"/>
    <col min="2573" max="2576" width="9.140625" style="5"/>
    <col min="2577" max="2577" width="12.7109375" style="5" bestFit="1" customWidth="1"/>
    <col min="2578" max="2578" width="9.140625" style="5"/>
    <col min="2579" max="2579" width="10.85546875" style="5" bestFit="1" customWidth="1"/>
    <col min="2580" max="2816" width="9.140625" style="5"/>
    <col min="2817" max="2818" width="3.42578125" style="5" customWidth="1"/>
    <col min="2819" max="2820" width="2.7109375" style="5" customWidth="1"/>
    <col min="2821" max="2821" width="3.42578125" style="5" customWidth="1"/>
    <col min="2822" max="2822" width="45.85546875" style="5" bestFit="1" customWidth="1"/>
    <col min="2823" max="2827" width="9.7109375" style="5" customWidth="1"/>
    <col min="2828" max="2828" width="8" style="5" bestFit="1" customWidth="1"/>
    <col min="2829" max="2832" width="9.140625" style="5"/>
    <col min="2833" max="2833" width="12.7109375" style="5" bestFit="1" customWidth="1"/>
    <col min="2834" max="2834" width="9.140625" style="5"/>
    <col min="2835" max="2835" width="10.85546875" style="5" bestFit="1" customWidth="1"/>
    <col min="2836" max="3072" width="9.140625" style="5"/>
    <col min="3073" max="3074" width="3.42578125" style="5" customWidth="1"/>
    <col min="3075" max="3076" width="2.7109375" style="5" customWidth="1"/>
    <col min="3077" max="3077" width="3.42578125" style="5" customWidth="1"/>
    <col min="3078" max="3078" width="45.85546875" style="5" bestFit="1" customWidth="1"/>
    <col min="3079" max="3083" width="9.7109375" style="5" customWidth="1"/>
    <col min="3084" max="3084" width="8" style="5" bestFit="1" customWidth="1"/>
    <col min="3085" max="3088" width="9.140625" style="5"/>
    <col min="3089" max="3089" width="12.7109375" style="5" bestFit="1" customWidth="1"/>
    <col min="3090" max="3090" width="9.140625" style="5"/>
    <col min="3091" max="3091" width="10.85546875" style="5" bestFit="1" customWidth="1"/>
    <col min="3092" max="3328" width="9.140625" style="5"/>
    <col min="3329" max="3330" width="3.42578125" style="5" customWidth="1"/>
    <col min="3331" max="3332" width="2.7109375" style="5" customWidth="1"/>
    <col min="3333" max="3333" width="3.42578125" style="5" customWidth="1"/>
    <col min="3334" max="3334" width="45.85546875" style="5" bestFit="1" customWidth="1"/>
    <col min="3335" max="3339" width="9.7109375" style="5" customWidth="1"/>
    <col min="3340" max="3340" width="8" style="5" bestFit="1" customWidth="1"/>
    <col min="3341" max="3344" width="9.140625" style="5"/>
    <col min="3345" max="3345" width="12.7109375" style="5" bestFit="1" customWidth="1"/>
    <col min="3346" max="3346" width="9.140625" style="5"/>
    <col min="3347" max="3347" width="10.85546875" style="5" bestFit="1" customWidth="1"/>
    <col min="3348" max="3584" width="9.140625" style="5"/>
    <col min="3585" max="3586" width="3.42578125" style="5" customWidth="1"/>
    <col min="3587" max="3588" width="2.7109375" style="5" customWidth="1"/>
    <col min="3589" max="3589" width="3.42578125" style="5" customWidth="1"/>
    <col min="3590" max="3590" width="45.85546875" style="5" bestFit="1" customWidth="1"/>
    <col min="3591" max="3595" width="9.7109375" style="5" customWidth="1"/>
    <col min="3596" max="3596" width="8" style="5" bestFit="1" customWidth="1"/>
    <col min="3597" max="3600" width="9.140625" style="5"/>
    <col min="3601" max="3601" width="12.7109375" style="5" bestFit="1" customWidth="1"/>
    <col min="3602" max="3602" width="9.140625" style="5"/>
    <col min="3603" max="3603" width="10.85546875" style="5" bestFit="1" customWidth="1"/>
    <col min="3604" max="3840" width="9.140625" style="5"/>
    <col min="3841" max="3842" width="3.42578125" style="5" customWidth="1"/>
    <col min="3843" max="3844" width="2.7109375" style="5" customWidth="1"/>
    <col min="3845" max="3845" width="3.42578125" style="5" customWidth="1"/>
    <col min="3846" max="3846" width="45.85546875" style="5" bestFit="1" customWidth="1"/>
    <col min="3847" max="3851" width="9.7109375" style="5" customWidth="1"/>
    <col min="3852" max="3852" width="8" style="5" bestFit="1" customWidth="1"/>
    <col min="3853" max="3856" width="9.140625" style="5"/>
    <col min="3857" max="3857" width="12.7109375" style="5" bestFit="1" customWidth="1"/>
    <col min="3858" max="3858" width="9.140625" style="5"/>
    <col min="3859" max="3859" width="10.85546875" style="5" bestFit="1" customWidth="1"/>
    <col min="3860" max="4096" width="9.140625" style="5"/>
    <col min="4097" max="4098" width="3.42578125" style="5" customWidth="1"/>
    <col min="4099" max="4100" width="2.7109375" style="5" customWidth="1"/>
    <col min="4101" max="4101" width="3.42578125" style="5" customWidth="1"/>
    <col min="4102" max="4102" width="45.85546875" style="5" bestFit="1" customWidth="1"/>
    <col min="4103" max="4107" width="9.7109375" style="5" customWidth="1"/>
    <col min="4108" max="4108" width="8" style="5" bestFit="1" customWidth="1"/>
    <col min="4109" max="4112" width="9.140625" style="5"/>
    <col min="4113" max="4113" width="12.7109375" style="5" bestFit="1" customWidth="1"/>
    <col min="4114" max="4114" width="9.140625" style="5"/>
    <col min="4115" max="4115" width="10.85546875" style="5" bestFit="1" customWidth="1"/>
    <col min="4116" max="4352" width="9.140625" style="5"/>
    <col min="4353" max="4354" width="3.42578125" style="5" customWidth="1"/>
    <col min="4355" max="4356" width="2.7109375" style="5" customWidth="1"/>
    <col min="4357" max="4357" width="3.42578125" style="5" customWidth="1"/>
    <col min="4358" max="4358" width="45.85546875" style="5" bestFit="1" customWidth="1"/>
    <col min="4359" max="4363" width="9.7109375" style="5" customWidth="1"/>
    <col min="4364" max="4364" width="8" style="5" bestFit="1" customWidth="1"/>
    <col min="4365" max="4368" width="9.140625" style="5"/>
    <col min="4369" max="4369" width="12.7109375" style="5" bestFit="1" customWidth="1"/>
    <col min="4370" max="4370" width="9.140625" style="5"/>
    <col min="4371" max="4371" width="10.85546875" style="5" bestFit="1" customWidth="1"/>
    <col min="4372" max="4608" width="9.140625" style="5"/>
    <col min="4609" max="4610" width="3.42578125" style="5" customWidth="1"/>
    <col min="4611" max="4612" width="2.7109375" style="5" customWidth="1"/>
    <col min="4613" max="4613" width="3.42578125" style="5" customWidth="1"/>
    <col min="4614" max="4614" width="45.85546875" style="5" bestFit="1" customWidth="1"/>
    <col min="4615" max="4619" width="9.7109375" style="5" customWidth="1"/>
    <col min="4620" max="4620" width="8" style="5" bestFit="1" customWidth="1"/>
    <col min="4621" max="4624" width="9.140625" style="5"/>
    <col min="4625" max="4625" width="12.7109375" style="5" bestFit="1" customWidth="1"/>
    <col min="4626" max="4626" width="9.140625" style="5"/>
    <col min="4627" max="4627" width="10.85546875" style="5" bestFit="1" customWidth="1"/>
    <col min="4628" max="4864" width="9.140625" style="5"/>
    <col min="4865" max="4866" width="3.42578125" style="5" customWidth="1"/>
    <col min="4867" max="4868" width="2.7109375" style="5" customWidth="1"/>
    <col min="4869" max="4869" width="3.42578125" style="5" customWidth="1"/>
    <col min="4870" max="4870" width="45.85546875" style="5" bestFit="1" customWidth="1"/>
    <col min="4871" max="4875" width="9.7109375" style="5" customWidth="1"/>
    <col min="4876" max="4876" width="8" style="5" bestFit="1" customWidth="1"/>
    <col min="4877" max="4880" width="9.140625" style="5"/>
    <col min="4881" max="4881" width="12.7109375" style="5" bestFit="1" customWidth="1"/>
    <col min="4882" max="4882" width="9.140625" style="5"/>
    <col min="4883" max="4883" width="10.85546875" style="5" bestFit="1" customWidth="1"/>
    <col min="4884" max="5120" width="9.140625" style="5"/>
    <col min="5121" max="5122" width="3.42578125" style="5" customWidth="1"/>
    <col min="5123" max="5124" width="2.7109375" style="5" customWidth="1"/>
    <col min="5125" max="5125" width="3.42578125" style="5" customWidth="1"/>
    <col min="5126" max="5126" width="45.85546875" style="5" bestFit="1" customWidth="1"/>
    <col min="5127" max="5131" width="9.7109375" style="5" customWidth="1"/>
    <col min="5132" max="5132" width="8" style="5" bestFit="1" customWidth="1"/>
    <col min="5133" max="5136" width="9.140625" style="5"/>
    <col min="5137" max="5137" width="12.7109375" style="5" bestFit="1" customWidth="1"/>
    <col min="5138" max="5138" width="9.140625" style="5"/>
    <col min="5139" max="5139" width="10.85546875" style="5" bestFit="1" customWidth="1"/>
    <col min="5140" max="5376" width="9.140625" style="5"/>
    <col min="5377" max="5378" width="3.42578125" style="5" customWidth="1"/>
    <col min="5379" max="5380" width="2.7109375" style="5" customWidth="1"/>
    <col min="5381" max="5381" width="3.42578125" style="5" customWidth="1"/>
    <col min="5382" max="5382" width="45.85546875" style="5" bestFit="1" customWidth="1"/>
    <col min="5383" max="5387" width="9.7109375" style="5" customWidth="1"/>
    <col min="5388" max="5388" width="8" style="5" bestFit="1" customWidth="1"/>
    <col min="5389" max="5392" width="9.140625" style="5"/>
    <col min="5393" max="5393" width="12.7109375" style="5" bestFit="1" customWidth="1"/>
    <col min="5394" max="5394" width="9.140625" style="5"/>
    <col min="5395" max="5395" width="10.85546875" style="5" bestFit="1" customWidth="1"/>
    <col min="5396" max="5632" width="9.140625" style="5"/>
    <col min="5633" max="5634" width="3.42578125" style="5" customWidth="1"/>
    <col min="5635" max="5636" width="2.7109375" style="5" customWidth="1"/>
    <col min="5637" max="5637" width="3.42578125" style="5" customWidth="1"/>
    <col min="5638" max="5638" width="45.85546875" style="5" bestFit="1" customWidth="1"/>
    <col min="5639" max="5643" width="9.7109375" style="5" customWidth="1"/>
    <col min="5644" max="5644" width="8" style="5" bestFit="1" customWidth="1"/>
    <col min="5645" max="5648" width="9.140625" style="5"/>
    <col min="5649" max="5649" width="12.7109375" style="5" bestFit="1" customWidth="1"/>
    <col min="5650" max="5650" width="9.140625" style="5"/>
    <col min="5651" max="5651" width="10.85546875" style="5" bestFit="1" customWidth="1"/>
    <col min="5652" max="5888" width="9.140625" style="5"/>
    <col min="5889" max="5890" width="3.42578125" style="5" customWidth="1"/>
    <col min="5891" max="5892" width="2.7109375" style="5" customWidth="1"/>
    <col min="5893" max="5893" width="3.42578125" style="5" customWidth="1"/>
    <col min="5894" max="5894" width="45.85546875" style="5" bestFit="1" customWidth="1"/>
    <col min="5895" max="5899" width="9.7109375" style="5" customWidth="1"/>
    <col min="5900" max="5900" width="8" style="5" bestFit="1" customWidth="1"/>
    <col min="5901" max="5904" width="9.140625" style="5"/>
    <col min="5905" max="5905" width="12.7109375" style="5" bestFit="1" customWidth="1"/>
    <col min="5906" max="5906" width="9.140625" style="5"/>
    <col min="5907" max="5907" width="10.85546875" style="5" bestFit="1" customWidth="1"/>
    <col min="5908" max="6144" width="9.140625" style="5"/>
    <col min="6145" max="6146" width="3.42578125" style="5" customWidth="1"/>
    <col min="6147" max="6148" width="2.7109375" style="5" customWidth="1"/>
    <col min="6149" max="6149" width="3.42578125" style="5" customWidth="1"/>
    <col min="6150" max="6150" width="45.85546875" style="5" bestFit="1" customWidth="1"/>
    <col min="6151" max="6155" width="9.7109375" style="5" customWidth="1"/>
    <col min="6156" max="6156" width="8" style="5" bestFit="1" customWidth="1"/>
    <col min="6157" max="6160" width="9.140625" style="5"/>
    <col min="6161" max="6161" width="12.7109375" style="5" bestFit="1" customWidth="1"/>
    <col min="6162" max="6162" width="9.140625" style="5"/>
    <col min="6163" max="6163" width="10.85546875" style="5" bestFit="1" customWidth="1"/>
    <col min="6164" max="6400" width="9.140625" style="5"/>
    <col min="6401" max="6402" width="3.42578125" style="5" customWidth="1"/>
    <col min="6403" max="6404" width="2.7109375" style="5" customWidth="1"/>
    <col min="6405" max="6405" width="3.42578125" style="5" customWidth="1"/>
    <col min="6406" max="6406" width="45.85546875" style="5" bestFit="1" customWidth="1"/>
    <col min="6407" max="6411" width="9.7109375" style="5" customWidth="1"/>
    <col min="6412" max="6412" width="8" style="5" bestFit="1" customWidth="1"/>
    <col min="6413" max="6416" width="9.140625" style="5"/>
    <col min="6417" max="6417" width="12.7109375" style="5" bestFit="1" customWidth="1"/>
    <col min="6418" max="6418" width="9.140625" style="5"/>
    <col min="6419" max="6419" width="10.85546875" style="5" bestFit="1" customWidth="1"/>
    <col min="6420" max="6656" width="9.140625" style="5"/>
    <col min="6657" max="6658" width="3.42578125" style="5" customWidth="1"/>
    <col min="6659" max="6660" width="2.7109375" style="5" customWidth="1"/>
    <col min="6661" max="6661" width="3.42578125" style="5" customWidth="1"/>
    <col min="6662" max="6662" width="45.85546875" style="5" bestFit="1" customWidth="1"/>
    <col min="6663" max="6667" width="9.7109375" style="5" customWidth="1"/>
    <col min="6668" max="6668" width="8" style="5" bestFit="1" customWidth="1"/>
    <col min="6669" max="6672" width="9.140625" style="5"/>
    <col min="6673" max="6673" width="12.7109375" style="5" bestFit="1" customWidth="1"/>
    <col min="6674" max="6674" width="9.140625" style="5"/>
    <col min="6675" max="6675" width="10.85546875" style="5" bestFit="1" customWidth="1"/>
    <col min="6676" max="6912" width="9.140625" style="5"/>
    <col min="6913" max="6914" width="3.42578125" style="5" customWidth="1"/>
    <col min="6915" max="6916" width="2.7109375" style="5" customWidth="1"/>
    <col min="6917" max="6917" width="3.42578125" style="5" customWidth="1"/>
    <col min="6918" max="6918" width="45.85546875" style="5" bestFit="1" customWidth="1"/>
    <col min="6919" max="6923" width="9.7109375" style="5" customWidth="1"/>
    <col min="6924" max="6924" width="8" style="5" bestFit="1" customWidth="1"/>
    <col min="6925" max="6928" width="9.140625" style="5"/>
    <col min="6929" max="6929" width="12.7109375" style="5" bestFit="1" customWidth="1"/>
    <col min="6930" max="6930" width="9.140625" style="5"/>
    <col min="6931" max="6931" width="10.85546875" style="5" bestFit="1" customWidth="1"/>
    <col min="6932" max="7168" width="9.140625" style="5"/>
    <col min="7169" max="7170" width="3.42578125" style="5" customWidth="1"/>
    <col min="7171" max="7172" width="2.7109375" style="5" customWidth="1"/>
    <col min="7173" max="7173" width="3.42578125" style="5" customWidth="1"/>
    <col min="7174" max="7174" width="45.85546875" style="5" bestFit="1" customWidth="1"/>
    <col min="7175" max="7179" width="9.7109375" style="5" customWidth="1"/>
    <col min="7180" max="7180" width="8" style="5" bestFit="1" customWidth="1"/>
    <col min="7181" max="7184" width="9.140625" style="5"/>
    <col min="7185" max="7185" width="12.7109375" style="5" bestFit="1" customWidth="1"/>
    <col min="7186" max="7186" width="9.140625" style="5"/>
    <col min="7187" max="7187" width="10.85546875" style="5" bestFit="1" customWidth="1"/>
    <col min="7188" max="7424" width="9.140625" style="5"/>
    <col min="7425" max="7426" width="3.42578125" style="5" customWidth="1"/>
    <col min="7427" max="7428" width="2.7109375" style="5" customWidth="1"/>
    <col min="7429" max="7429" width="3.42578125" style="5" customWidth="1"/>
    <col min="7430" max="7430" width="45.85546875" style="5" bestFit="1" customWidth="1"/>
    <col min="7431" max="7435" width="9.7109375" style="5" customWidth="1"/>
    <col min="7436" max="7436" width="8" style="5" bestFit="1" customWidth="1"/>
    <col min="7437" max="7440" width="9.140625" style="5"/>
    <col min="7441" max="7441" width="12.7109375" style="5" bestFit="1" customWidth="1"/>
    <col min="7442" max="7442" width="9.140625" style="5"/>
    <col min="7443" max="7443" width="10.85546875" style="5" bestFit="1" customWidth="1"/>
    <col min="7444" max="7680" width="9.140625" style="5"/>
    <col min="7681" max="7682" width="3.42578125" style="5" customWidth="1"/>
    <col min="7683" max="7684" width="2.7109375" style="5" customWidth="1"/>
    <col min="7685" max="7685" width="3.42578125" style="5" customWidth="1"/>
    <col min="7686" max="7686" width="45.85546875" style="5" bestFit="1" customWidth="1"/>
    <col min="7687" max="7691" width="9.7109375" style="5" customWidth="1"/>
    <col min="7692" max="7692" width="8" style="5" bestFit="1" customWidth="1"/>
    <col min="7693" max="7696" width="9.140625" style="5"/>
    <col min="7697" max="7697" width="12.7109375" style="5" bestFit="1" customWidth="1"/>
    <col min="7698" max="7698" width="9.140625" style="5"/>
    <col min="7699" max="7699" width="10.85546875" style="5" bestFit="1" customWidth="1"/>
    <col min="7700" max="7936" width="9.140625" style="5"/>
    <col min="7937" max="7938" width="3.42578125" style="5" customWidth="1"/>
    <col min="7939" max="7940" width="2.7109375" style="5" customWidth="1"/>
    <col min="7941" max="7941" width="3.42578125" style="5" customWidth="1"/>
    <col min="7942" max="7942" width="45.85546875" style="5" bestFit="1" customWidth="1"/>
    <col min="7943" max="7947" width="9.7109375" style="5" customWidth="1"/>
    <col min="7948" max="7948" width="8" style="5" bestFit="1" customWidth="1"/>
    <col min="7949" max="7952" width="9.140625" style="5"/>
    <col min="7953" max="7953" width="12.7109375" style="5" bestFit="1" customWidth="1"/>
    <col min="7954" max="7954" width="9.140625" style="5"/>
    <col min="7955" max="7955" width="10.85546875" style="5" bestFit="1" customWidth="1"/>
    <col min="7956" max="8192" width="9.140625" style="5"/>
    <col min="8193" max="8194" width="3.42578125" style="5" customWidth="1"/>
    <col min="8195" max="8196" width="2.7109375" style="5" customWidth="1"/>
    <col min="8197" max="8197" width="3.42578125" style="5" customWidth="1"/>
    <col min="8198" max="8198" width="45.85546875" style="5" bestFit="1" customWidth="1"/>
    <col min="8199" max="8203" width="9.7109375" style="5" customWidth="1"/>
    <col min="8204" max="8204" width="8" style="5" bestFit="1" customWidth="1"/>
    <col min="8205" max="8208" width="9.140625" style="5"/>
    <col min="8209" max="8209" width="12.7109375" style="5" bestFit="1" customWidth="1"/>
    <col min="8210" max="8210" width="9.140625" style="5"/>
    <col min="8211" max="8211" width="10.85546875" style="5" bestFit="1" customWidth="1"/>
    <col min="8212" max="8448" width="9.140625" style="5"/>
    <col min="8449" max="8450" width="3.42578125" style="5" customWidth="1"/>
    <col min="8451" max="8452" width="2.7109375" style="5" customWidth="1"/>
    <col min="8453" max="8453" width="3.42578125" style="5" customWidth="1"/>
    <col min="8454" max="8454" width="45.85546875" style="5" bestFit="1" customWidth="1"/>
    <col min="8455" max="8459" width="9.7109375" style="5" customWidth="1"/>
    <col min="8460" max="8460" width="8" style="5" bestFit="1" customWidth="1"/>
    <col min="8461" max="8464" width="9.140625" style="5"/>
    <col min="8465" max="8465" width="12.7109375" style="5" bestFit="1" customWidth="1"/>
    <col min="8466" max="8466" width="9.140625" style="5"/>
    <col min="8467" max="8467" width="10.85546875" style="5" bestFit="1" customWidth="1"/>
    <col min="8468" max="8704" width="9.140625" style="5"/>
    <col min="8705" max="8706" width="3.42578125" style="5" customWidth="1"/>
    <col min="8707" max="8708" width="2.7109375" style="5" customWidth="1"/>
    <col min="8709" max="8709" width="3.42578125" style="5" customWidth="1"/>
    <col min="8710" max="8710" width="45.85546875" style="5" bestFit="1" customWidth="1"/>
    <col min="8711" max="8715" width="9.7109375" style="5" customWidth="1"/>
    <col min="8716" max="8716" width="8" style="5" bestFit="1" customWidth="1"/>
    <col min="8717" max="8720" width="9.140625" style="5"/>
    <col min="8721" max="8721" width="12.7109375" style="5" bestFit="1" customWidth="1"/>
    <col min="8722" max="8722" width="9.140625" style="5"/>
    <col min="8723" max="8723" width="10.85546875" style="5" bestFit="1" customWidth="1"/>
    <col min="8724" max="8960" width="9.140625" style="5"/>
    <col min="8961" max="8962" width="3.42578125" style="5" customWidth="1"/>
    <col min="8963" max="8964" width="2.7109375" style="5" customWidth="1"/>
    <col min="8965" max="8965" width="3.42578125" style="5" customWidth="1"/>
    <col min="8966" max="8966" width="45.85546875" style="5" bestFit="1" customWidth="1"/>
    <col min="8967" max="8971" width="9.7109375" style="5" customWidth="1"/>
    <col min="8972" max="8972" width="8" style="5" bestFit="1" customWidth="1"/>
    <col min="8973" max="8976" width="9.140625" style="5"/>
    <col min="8977" max="8977" width="12.7109375" style="5" bestFit="1" customWidth="1"/>
    <col min="8978" max="8978" width="9.140625" style="5"/>
    <col min="8979" max="8979" width="10.85546875" style="5" bestFit="1" customWidth="1"/>
    <col min="8980" max="9216" width="9.140625" style="5"/>
    <col min="9217" max="9218" width="3.42578125" style="5" customWidth="1"/>
    <col min="9219" max="9220" width="2.7109375" style="5" customWidth="1"/>
    <col min="9221" max="9221" width="3.42578125" style="5" customWidth="1"/>
    <col min="9222" max="9222" width="45.85546875" style="5" bestFit="1" customWidth="1"/>
    <col min="9223" max="9227" width="9.7109375" style="5" customWidth="1"/>
    <col min="9228" max="9228" width="8" style="5" bestFit="1" customWidth="1"/>
    <col min="9229" max="9232" width="9.140625" style="5"/>
    <col min="9233" max="9233" width="12.7109375" style="5" bestFit="1" customWidth="1"/>
    <col min="9234" max="9234" width="9.140625" style="5"/>
    <col min="9235" max="9235" width="10.85546875" style="5" bestFit="1" customWidth="1"/>
    <col min="9236" max="9472" width="9.140625" style="5"/>
    <col min="9473" max="9474" width="3.42578125" style="5" customWidth="1"/>
    <col min="9475" max="9476" width="2.7109375" style="5" customWidth="1"/>
    <col min="9477" max="9477" width="3.42578125" style="5" customWidth="1"/>
    <col min="9478" max="9478" width="45.85546875" style="5" bestFit="1" customWidth="1"/>
    <col min="9479" max="9483" width="9.7109375" style="5" customWidth="1"/>
    <col min="9484" max="9484" width="8" style="5" bestFit="1" customWidth="1"/>
    <col min="9485" max="9488" width="9.140625" style="5"/>
    <col min="9489" max="9489" width="12.7109375" style="5" bestFit="1" customWidth="1"/>
    <col min="9490" max="9490" width="9.140625" style="5"/>
    <col min="9491" max="9491" width="10.85546875" style="5" bestFit="1" customWidth="1"/>
    <col min="9492" max="9728" width="9.140625" style="5"/>
    <col min="9729" max="9730" width="3.42578125" style="5" customWidth="1"/>
    <col min="9731" max="9732" width="2.7109375" style="5" customWidth="1"/>
    <col min="9733" max="9733" width="3.42578125" style="5" customWidth="1"/>
    <col min="9734" max="9734" width="45.85546875" style="5" bestFit="1" customWidth="1"/>
    <col min="9735" max="9739" width="9.7109375" style="5" customWidth="1"/>
    <col min="9740" max="9740" width="8" style="5" bestFit="1" customWidth="1"/>
    <col min="9741" max="9744" width="9.140625" style="5"/>
    <col min="9745" max="9745" width="12.7109375" style="5" bestFit="1" customWidth="1"/>
    <col min="9746" max="9746" width="9.140625" style="5"/>
    <col min="9747" max="9747" width="10.85546875" style="5" bestFit="1" customWidth="1"/>
    <col min="9748" max="9984" width="9.140625" style="5"/>
    <col min="9985" max="9986" width="3.42578125" style="5" customWidth="1"/>
    <col min="9987" max="9988" width="2.7109375" style="5" customWidth="1"/>
    <col min="9989" max="9989" width="3.42578125" style="5" customWidth="1"/>
    <col min="9990" max="9990" width="45.85546875" style="5" bestFit="1" customWidth="1"/>
    <col min="9991" max="9995" width="9.7109375" style="5" customWidth="1"/>
    <col min="9996" max="9996" width="8" style="5" bestFit="1" customWidth="1"/>
    <col min="9997" max="10000" width="9.140625" style="5"/>
    <col min="10001" max="10001" width="12.7109375" style="5" bestFit="1" customWidth="1"/>
    <col min="10002" max="10002" width="9.140625" style="5"/>
    <col min="10003" max="10003" width="10.85546875" style="5" bestFit="1" customWidth="1"/>
    <col min="10004" max="10240" width="9.140625" style="5"/>
    <col min="10241" max="10242" width="3.42578125" style="5" customWidth="1"/>
    <col min="10243" max="10244" width="2.7109375" style="5" customWidth="1"/>
    <col min="10245" max="10245" width="3.42578125" style="5" customWidth="1"/>
    <col min="10246" max="10246" width="45.85546875" style="5" bestFit="1" customWidth="1"/>
    <col min="10247" max="10251" width="9.7109375" style="5" customWidth="1"/>
    <col min="10252" max="10252" width="8" style="5" bestFit="1" customWidth="1"/>
    <col min="10253" max="10256" width="9.140625" style="5"/>
    <col min="10257" max="10257" width="12.7109375" style="5" bestFit="1" customWidth="1"/>
    <col min="10258" max="10258" width="9.140625" style="5"/>
    <col min="10259" max="10259" width="10.85546875" style="5" bestFit="1" customWidth="1"/>
    <col min="10260" max="10496" width="9.140625" style="5"/>
    <col min="10497" max="10498" width="3.42578125" style="5" customWidth="1"/>
    <col min="10499" max="10500" width="2.7109375" style="5" customWidth="1"/>
    <col min="10501" max="10501" width="3.42578125" style="5" customWidth="1"/>
    <col min="10502" max="10502" width="45.85546875" style="5" bestFit="1" customWidth="1"/>
    <col min="10503" max="10507" width="9.7109375" style="5" customWidth="1"/>
    <col min="10508" max="10508" width="8" style="5" bestFit="1" customWidth="1"/>
    <col min="10509" max="10512" width="9.140625" style="5"/>
    <col min="10513" max="10513" width="12.7109375" style="5" bestFit="1" customWidth="1"/>
    <col min="10514" max="10514" width="9.140625" style="5"/>
    <col min="10515" max="10515" width="10.85546875" style="5" bestFit="1" customWidth="1"/>
    <col min="10516" max="10752" width="9.140625" style="5"/>
    <col min="10753" max="10754" width="3.42578125" style="5" customWidth="1"/>
    <col min="10755" max="10756" width="2.7109375" style="5" customWidth="1"/>
    <col min="10757" max="10757" width="3.42578125" style="5" customWidth="1"/>
    <col min="10758" max="10758" width="45.85546875" style="5" bestFit="1" customWidth="1"/>
    <col min="10759" max="10763" width="9.7109375" style="5" customWidth="1"/>
    <col min="10764" max="10764" width="8" style="5" bestFit="1" customWidth="1"/>
    <col min="10765" max="10768" width="9.140625" style="5"/>
    <col min="10769" max="10769" width="12.7109375" style="5" bestFit="1" customWidth="1"/>
    <col min="10770" max="10770" width="9.140625" style="5"/>
    <col min="10771" max="10771" width="10.85546875" style="5" bestFit="1" customWidth="1"/>
    <col min="10772" max="11008" width="9.140625" style="5"/>
    <col min="11009" max="11010" width="3.42578125" style="5" customWidth="1"/>
    <col min="11011" max="11012" width="2.7109375" style="5" customWidth="1"/>
    <col min="11013" max="11013" width="3.42578125" style="5" customWidth="1"/>
    <col min="11014" max="11014" width="45.85546875" style="5" bestFit="1" customWidth="1"/>
    <col min="11015" max="11019" width="9.7109375" style="5" customWidth="1"/>
    <col min="11020" max="11020" width="8" style="5" bestFit="1" customWidth="1"/>
    <col min="11021" max="11024" width="9.140625" style="5"/>
    <col min="11025" max="11025" width="12.7109375" style="5" bestFit="1" customWidth="1"/>
    <col min="11026" max="11026" width="9.140625" style="5"/>
    <col min="11027" max="11027" width="10.85546875" style="5" bestFit="1" customWidth="1"/>
    <col min="11028" max="11264" width="9.140625" style="5"/>
    <col min="11265" max="11266" width="3.42578125" style="5" customWidth="1"/>
    <col min="11267" max="11268" width="2.7109375" style="5" customWidth="1"/>
    <col min="11269" max="11269" width="3.42578125" style="5" customWidth="1"/>
    <col min="11270" max="11270" width="45.85546875" style="5" bestFit="1" customWidth="1"/>
    <col min="11271" max="11275" width="9.7109375" style="5" customWidth="1"/>
    <col min="11276" max="11276" width="8" style="5" bestFit="1" customWidth="1"/>
    <col min="11277" max="11280" width="9.140625" style="5"/>
    <col min="11281" max="11281" width="12.7109375" style="5" bestFit="1" customWidth="1"/>
    <col min="11282" max="11282" width="9.140625" style="5"/>
    <col min="11283" max="11283" width="10.85546875" style="5" bestFit="1" customWidth="1"/>
    <col min="11284" max="11520" width="9.140625" style="5"/>
    <col min="11521" max="11522" width="3.42578125" style="5" customWidth="1"/>
    <col min="11523" max="11524" width="2.7109375" style="5" customWidth="1"/>
    <col min="11525" max="11525" width="3.42578125" style="5" customWidth="1"/>
    <col min="11526" max="11526" width="45.85546875" style="5" bestFit="1" customWidth="1"/>
    <col min="11527" max="11531" width="9.7109375" style="5" customWidth="1"/>
    <col min="11532" max="11532" width="8" style="5" bestFit="1" customWidth="1"/>
    <col min="11533" max="11536" width="9.140625" style="5"/>
    <col min="11537" max="11537" width="12.7109375" style="5" bestFit="1" customWidth="1"/>
    <col min="11538" max="11538" width="9.140625" style="5"/>
    <col min="11539" max="11539" width="10.85546875" style="5" bestFit="1" customWidth="1"/>
    <col min="11540" max="11776" width="9.140625" style="5"/>
    <col min="11777" max="11778" width="3.42578125" style="5" customWidth="1"/>
    <col min="11779" max="11780" width="2.7109375" style="5" customWidth="1"/>
    <col min="11781" max="11781" width="3.42578125" style="5" customWidth="1"/>
    <col min="11782" max="11782" width="45.85546875" style="5" bestFit="1" customWidth="1"/>
    <col min="11783" max="11787" width="9.7109375" style="5" customWidth="1"/>
    <col min="11788" max="11788" width="8" style="5" bestFit="1" customWidth="1"/>
    <col min="11789" max="11792" width="9.140625" style="5"/>
    <col min="11793" max="11793" width="12.7109375" style="5" bestFit="1" customWidth="1"/>
    <col min="11794" max="11794" width="9.140625" style="5"/>
    <col min="11795" max="11795" width="10.85546875" style="5" bestFit="1" customWidth="1"/>
    <col min="11796" max="12032" width="9.140625" style="5"/>
    <col min="12033" max="12034" width="3.42578125" style="5" customWidth="1"/>
    <col min="12035" max="12036" width="2.7109375" style="5" customWidth="1"/>
    <col min="12037" max="12037" width="3.42578125" style="5" customWidth="1"/>
    <col min="12038" max="12038" width="45.85546875" style="5" bestFit="1" customWidth="1"/>
    <col min="12039" max="12043" width="9.7109375" style="5" customWidth="1"/>
    <col min="12044" max="12044" width="8" style="5" bestFit="1" customWidth="1"/>
    <col min="12045" max="12048" width="9.140625" style="5"/>
    <col min="12049" max="12049" width="12.7109375" style="5" bestFit="1" customWidth="1"/>
    <col min="12050" max="12050" width="9.140625" style="5"/>
    <col min="12051" max="12051" width="10.85546875" style="5" bestFit="1" customWidth="1"/>
    <col min="12052" max="12288" width="9.140625" style="5"/>
    <col min="12289" max="12290" width="3.42578125" style="5" customWidth="1"/>
    <col min="12291" max="12292" width="2.7109375" style="5" customWidth="1"/>
    <col min="12293" max="12293" width="3.42578125" style="5" customWidth="1"/>
    <col min="12294" max="12294" width="45.85546875" style="5" bestFit="1" customWidth="1"/>
    <col min="12295" max="12299" width="9.7109375" style="5" customWidth="1"/>
    <col min="12300" max="12300" width="8" style="5" bestFit="1" customWidth="1"/>
    <col min="12301" max="12304" width="9.140625" style="5"/>
    <col min="12305" max="12305" width="12.7109375" style="5" bestFit="1" customWidth="1"/>
    <col min="12306" max="12306" width="9.140625" style="5"/>
    <col min="12307" max="12307" width="10.85546875" style="5" bestFit="1" customWidth="1"/>
    <col min="12308" max="12544" width="9.140625" style="5"/>
    <col min="12545" max="12546" width="3.42578125" style="5" customWidth="1"/>
    <col min="12547" max="12548" width="2.7109375" style="5" customWidth="1"/>
    <col min="12549" max="12549" width="3.42578125" style="5" customWidth="1"/>
    <col min="12550" max="12550" width="45.85546875" style="5" bestFit="1" customWidth="1"/>
    <col min="12551" max="12555" width="9.7109375" style="5" customWidth="1"/>
    <col min="12556" max="12556" width="8" style="5" bestFit="1" customWidth="1"/>
    <col min="12557" max="12560" width="9.140625" style="5"/>
    <col min="12561" max="12561" width="12.7109375" style="5" bestFit="1" customWidth="1"/>
    <col min="12562" max="12562" width="9.140625" style="5"/>
    <col min="12563" max="12563" width="10.85546875" style="5" bestFit="1" customWidth="1"/>
    <col min="12564" max="12800" width="9.140625" style="5"/>
    <col min="12801" max="12802" width="3.42578125" style="5" customWidth="1"/>
    <col min="12803" max="12804" width="2.7109375" style="5" customWidth="1"/>
    <col min="12805" max="12805" width="3.42578125" style="5" customWidth="1"/>
    <col min="12806" max="12806" width="45.85546875" style="5" bestFit="1" customWidth="1"/>
    <col min="12807" max="12811" width="9.7109375" style="5" customWidth="1"/>
    <col min="12812" max="12812" width="8" style="5" bestFit="1" customWidth="1"/>
    <col min="12813" max="12816" width="9.140625" style="5"/>
    <col min="12817" max="12817" width="12.7109375" style="5" bestFit="1" customWidth="1"/>
    <col min="12818" max="12818" width="9.140625" style="5"/>
    <col min="12819" max="12819" width="10.85546875" style="5" bestFit="1" customWidth="1"/>
    <col min="12820" max="13056" width="9.140625" style="5"/>
    <col min="13057" max="13058" width="3.42578125" style="5" customWidth="1"/>
    <col min="13059" max="13060" width="2.7109375" style="5" customWidth="1"/>
    <col min="13061" max="13061" width="3.42578125" style="5" customWidth="1"/>
    <col min="13062" max="13062" width="45.85546875" style="5" bestFit="1" customWidth="1"/>
    <col min="13063" max="13067" width="9.7109375" style="5" customWidth="1"/>
    <col min="13068" max="13068" width="8" style="5" bestFit="1" customWidth="1"/>
    <col min="13069" max="13072" width="9.140625" style="5"/>
    <col min="13073" max="13073" width="12.7109375" style="5" bestFit="1" customWidth="1"/>
    <col min="13074" max="13074" width="9.140625" style="5"/>
    <col min="13075" max="13075" width="10.85546875" style="5" bestFit="1" customWidth="1"/>
    <col min="13076" max="13312" width="9.140625" style="5"/>
    <col min="13313" max="13314" width="3.42578125" style="5" customWidth="1"/>
    <col min="13315" max="13316" width="2.7109375" style="5" customWidth="1"/>
    <col min="13317" max="13317" width="3.42578125" style="5" customWidth="1"/>
    <col min="13318" max="13318" width="45.85546875" style="5" bestFit="1" customWidth="1"/>
    <col min="13319" max="13323" width="9.7109375" style="5" customWidth="1"/>
    <col min="13324" max="13324" width="8" style="5" bestFit="1" customWidth="1"/>
    <col min="13325" max="13328" width="9.140625" style="5"/>
    <col min="13329" max="13329" width="12.7109375" style="5" bestFit="1" customWidth="1"/>
    <col min="13330" max="13330" width="9.140625" style="5"/>
    <col min="13331" max="13331" width="10.85546875" style="5" bestFit="1" customWidth="1"/>
    <col min="13332" max="13568" width="9.140625" style="5"/>
    <col min="13569" max="13570" width="3.42578125" style="5" customWidth="1"/>
    <col min="13571" max="13572" width="2.7109375" style="5" customWidth="1"/>
    <col min="13573" max="13573" width="3.42578125" style="5" customWidth="1"/>
    <col min="13574" max="13574" width="45.85546875" style="5" bestFit="1" customWidth="1"/>
    <col min="13575" max="13579" width="9.7109375" style="5" customWidth="1"/>
    <col min="13580" max="13580" width="8" style="5" bestFit="1" customWidth="1"/>
    <col min="13581" max="13584" width="9.140625" style="5"/>
    <col min="13585" max="13585" width="12.7109375" style="5" bestFit="1" customWidth="1"/>
    <col min="13586" max="13586" width="9.140625" style="5"/>
    <col min="13587" max="13587" width="10.85546875" style="5" bestFit="1" customWidth="1"/>
    <col min="13588" max="13824" width="9.140625" style="5"/>
    <col min="13825" max="13826" width="3.42578125" style="5" customWidth="1"/>
    <col min="13827" max="13828" width="2.7109375" style="5" customWidth="1"/>
    <col min="13829" max="13829" width="3.42578125" style="5" customWidth="1"/>
    <col min="13830" max="13830" width="45.85546875" style="5" bestFit="1" customWidth="1"/>
    <col min="13831" max="13835" width="9.7109375" style="5" customWidth="1"/>
    <col min="13836" max="13836" width="8" style="5" bestFit="1" customWidth="1"/>
    <col min="13837" max="13840" width="9.140625" style="5"/>
    <col min="13841" max="13841" width="12.7109375" style="5" bestFit="1" customWidth="1"/>
    <col min="13842" max="13842" width="9.140625" style="5"/>
    <col min="13843" max="13843" width="10.85546875" style="5" bestFit="1" customWidth="1"/>
    <col min="13844" max="14080" width="9.140625" style="5"/>
    <col min="14081" max="14082" width="3.42578125" style="5" customWidth="1"/>
    <col min="14083" max="14084" width="2.7109375" style="5" customWidth="1"/>
    <col min="14085" max="14085" width="3.42578125" style="5" customWidth="1"/>
    <col min="14086" max="14086" width="45.85546875" style="5" bestFit="1" customWidth="1"/>
    <col min="14087" max="14091" width="9.7109375" style="5" customWidth="1"/>
    <col min="14092" max="14092" width="8" style="5" bestFit="1" customWidth="1"/>
    <col min="14093" max="14096" width="9.140625" style="5"/>
    <col min="14097" max="14097" width="12.7109375" style="5" bestFit="1" customWidth="1"/>
    <col min="14098" max="14098" width="9.140625" style="5"/>
    <col min="14099" max="14099" width="10.85546875" style="5" bestFit="1" customWidth="1"/>
    <col min="14100" max="14336" width="9.140625" style="5"/>
    <col min="14337" max="14338" width="3.42578125" style="5" customWidth="1"/>
    <col min="14339" max="14340" width="2.7109375" style="5" customWidth="1"/>
    <col min="14341" max="14341" width="3.42578125" style="5" customWidth="1"/>
    <col min="14342" max="14342" width="45.85546875" style="5" bestFit="1" customWidth="1"/>
    <col min="14343" max="14347" width="9.7109375" style="5" customWidth="1"/>
    <col min="14348" max="14348" width="8" style="5" bestFit="1" customWidth="1"/>
    <col min="14349" max="14352" width="9.140625" style="5"/>
    <col min="14353" max="14353" width="12.7109375" style="5" bestFit="1" customWidth="1"/>
    <col min="14354" max="14354" width="9.140625" style="5"/>
    <col min="14355" max="14355" width="10.85546875" style="5" bestFit="1" customWidth="1"/>
    <col min="14356" max="14592" width="9.140625" style="5"/>
    <col min="14593" max="14594" width="3.42578125" style="5" customWidth="1"/>
    <col min="14595" max="14596" width="2.7109375" style="5" customWidth="1"/>
    <col min="14597" max="14597" width="3.42578125" style="5" customWidth="1"/>
    <col min="14598" max="14598" width="45.85546875" style="5" bestFit="1" customWidth="1"/>
    <col min="14599" max="14603" width="9.7109375" style="5" customWidth="1"/>
    <col min="14604" max="14604" width="8" style="5" bestFit="1" customWidth="1"/>
    <col min="14605" max="14608" width="9.140625" style="5"/>
    <col min="14609" max="14609" width="12.7109375" style="5" bestFit="1" customWidth="1"/>
    <col min="14610" max="14610" width="9.140625" style="5"/>
    <col min="14611" max="14611" width="10.85546875" style="5" bestFit="1" customWidth="1"/>
    <col min="14612" max="14848" width="9.140625" style="5"/>
    <col min="14849" max="14850" width="3.42578125" style="5" customWidth="1"/>
    <col min="14851" max="14852" width="2.7109375" style="5" customWidth="1"/>
    <col min="14853" max="14853" width="3.42578125" style="5" customWidth="1"/>
    <col min="14854" max="14854" width="45.85546875" style="5" bestFit="1" customWidth="1"/>
    <col min="14855" max="14859" width="9.7109375" style="5" customWidth="1"/>
    <col min="14860" max="14860" width="8" style="5" bestFit="1" customWidth="1"/>
    <col min="14861" max="14864" width="9.140625" style="5"/>
    <col min="14865" max="14865" width="12.7109375" style="5" bestFit="1" customWidth="1"/>
    <col min="14866" max="14866" width="9.140625" style="5"/>
    <col min="14867" max="14867" width="10.85546875" style="5" bestFit="1" customWidth="1"/>
    <col min="14868" max="15104" width="9.140625" style="5"/>
    <col min="15105" max="15106" width="3.42578125" style="5" customWidth="1"/>
    <col min="15107" max="15108" width="2.7109375" style="5" customWidth="1"/>
    <col min="15109" max="15109" width="3.42578125" style="5" customWidth="1"/>
    <col min="15110" max="15110" width="45.85546875" style="5" bestFit="1" customWidth="1"/>
    <col min="15111" max="15115" width="9.7109375" style="5" customWidth="1"/>
    <col min="15116" max="15116" width="8" style="5" bestFit="1" customWidth="1"/>
    <col min="15117" max="15120" width="9.140625" style="5"/>
    <col min="15121" max="15121" width="12.7109375" style="5" bestFit="1" customWidth="1"/>
    <col min="15122" max="15122" width="9.140625" style="5"/>
    <col min="15123" max="15123" width="10.85546875" style="5" bestFit="1" customWidth="1"/>
    <col min="15124" max="15360" width="9.140625" style="5"/>
    <col min="15361" max="15362" width="3.42578125" style="5" customWidth="1"/>
    <col min="15363" max="15364" width="2.7109375" style="5" customWidth="1"/>
    <col min="15365" max="15365" width="3.42578125" style="5" customWidth="1"/>
    <col min="15366" max="15366" width="45.85546875" style="5" bestFit="1" customWidth="1"/>
    <col min="15367" max="15371" width="9.7109375" style="5" customWidth="1"/>
    <col min="15372" max="15372" width="8" style="5" bestFit="1" customWidth="1"/>
    <col min="15373" max="15376" width="9.140625" style="5"/>
    <col min="15377" max="15377" width="12.7109375" style="5" bestFit="1" customWidth="1"/>
    <col min="15378" max="15378" width="9.140625" style="5"/>
    <col min="15379" max="15379" width="10.85546875" style="5" bestFit="1" customWidth="1"/>
    <col min="15380" max="15616" width="9.140625" style="5"/>
    <col min="15617" max="15618" width="3.42578125" style="5" customWidth="1"/>
    <col min="15619" max="15620" width="2.7109375" style="5" customWidth="1"/>
    <col min="15621" max="15621" width="3.42578125" style="5" customWidth="1"/>
    <col min="15622" max="15622" width="45.85546875" style="5" bestFit="1" customWidth="1"/>
    <col min="15623" max="15627" width="9.7109375" style="5" customWidth="1"/>
    <col min="15628" max="15628" width="8" style="5" bestFit="1" customWidth="1"/>
    <col min="15629" max="15632" width="9.140625" style="5"/>
    <col min="15633" max="15633" width="12.7109375" style="5" bestFit="1" customWidth="1"/>
    <col min="15634" max="15634" width="9.140625" style="5"/>
    <col min="15635" max="15635" width="10.85546875" style="5" bestFit="1" customWidth="1"/>
    <col min="15636" max="15872" width="9.140625" style="5"/>
    <col min="15873" max="15874" width="3.42578125" style="5" customWidth="1"/>
    <col min="15875" max="15876" width="2.7109375" style="5" customWidth="1"/>
    <col min="15877" max="15877" width="3.42578125" style="5" customWidth="1"/>
    <col min="15878" max="15878" width="45.85546875" style="5" bestFit="1" customWidth="1"/>
    <col min="15879" max="15883" width="9.7109375" style="5" customWidth="1"/>
    <col min="15884" max="15884" width="8" style="5" bestFit="1" customWidth="1"/>
    <col min="15885" max="15888" width="9.140625" style="5"/>
    <col min="15889" max="15889" width="12.7109375" style="5" bestFit="1" customWidth="1"/>
    <col min="15890" max="15890" width="9.140625" style="5"/>
    <col min="15891" max="15891" width="10.85546875" style="5" bestFit="1" customWidth="1"/>
    <col min="15892" max="16128" width="9.140625" style="5"/>
    <col min="16129" max="16130" width="3.42578125" style="5" customWidth="1"/>
    <col min="16131" max="16132" width="2.7109375" style="5" customWidth="1"/>
    <col min="16133" max="16133" width="3.42578125" style="5" customWidth="1"/>
    <col min="16134" max="16134" width="45.85546875" style="5" bestFit="1" customWidth="1"/>
    <col min="16135" max="16139" width="9.7109375" style="5" customWidth="1"/>
    <col min="16140" max="16140" width="8" style="5" bestFit="1" customWidth="1"/>
    <col min="16141" max="16144" width="9.140625" style="5"/>
    <col min="16145" max="16145" width="12.7109375" style="5" bestFit="1" customWidth="1"/>
    <col min="16146" max="16146" width="9.140625" style="5"/>
    <col min="16147" max="16147" width="10.85546875" style="5" bestFit="1" customWidth="1"/>
    <col min="16148" max="16384" width="9.140625" style="5"/>
  </cols>
  <sheetData>
    <row r="1" spans="1:20" ht="36.6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 t="s">
        <v>1</v>
      </c>
      <c r="L1" s="4"/>
    </row>
    <row r="2" spans="1:20" ht="13.5" thickBot="1">
      <c r="A2" s="6"/>
      <c r="B2" s="6"/>
      <c r="C2" s="6"/>
      <c r="D2" s="6"/>
      <c r="E2" s="6"/>
      <c r="F2" s="7"/>
      <c r="G2" s="8"/>
      <c r="H2" s="8"/>
      <c r="I2" s="9"/>
      <c r="J2" s="10"/>
      <c r="K2" s="11"/>
      <c r="L2" s="12"/>
    </row>
    <row r="3" spans="1:20" ht="13.15" customHeight="1">
      <c r="A3" s="13" t="s">
        <v>2</v>
      </c>
      <c r="B3" s="14"/>
      <c r="C3" s="14"/>
      <c r="D3" s="14"/>
      <c r="E3" s="14"/>
      <c r="F3" s="14"/>
      <c r="G3" s="14"/>
      <c r="H3" s="14"/>
      <c r="I3" s="15" t="s">
        <v>3</v>
      </c>
      <c r="J3" s="15" t="s">
        <v>4</v>
      </c>
      <c r="K3" s="15" t="s">
        <v>5</v>
      </c>
      <c r="L3" s="16"/>
    </row>
    <row r="4" spans="1:20" s="23" customFormat="1" ht="39.75" customHeight="1">
      <c r="A4" s="17"/>
      <c r="B4" s="18"/>
      <c r="C4" s="18"/>
      <c r="D4" s="18"/>
      <c r="E4" s="18"/>
      <c r="F4" s="18"/>
      <c r="G4" s="19"/>
      <c r="H4" s="18"/>
      <c r="I4" s="20"/>
      <c r="J4" s="20"/>
      <c r="K4" s="21" t="s">
        <v>6</v>
      </c>
      <c r="L4" s="22" t="s">
        <v>7</v>
      </c>
    </row>
    <row r="5" spans="1:20">
      <c r="A5" s="24"/>
      <c r="B5" s="25"/>
      <c r="C5" s="25"/>
      <c r="D5" s="25"/>
      <c r="E5" s="25"/>
      <c r="F5" s="26"/>
      <c r="G5" s="27"/>
      <c r="H5" s="28"/>
      <c r="I5" s="29"/>
      <c r="J5" s="30"/>
      <c r="K5" s="31"/>
      <c r="L5" s="32"/>
    </row>
    <row r="6" spans="1:20" s="42" customFormat="1" ht="11.25">
      <c r="A6" s="33" t="s">
        <v>8</v>
      </c>
      <c r="B6" s="34" t="s">
        <v>9</v>
      </c>
      <c r="C6" s="35"/>
      <c r="D6" s="35"/>
      <c r="E6" s="35"/>
      <c r="F6" s="36"/>
      <c r="G6" s="37"/>
      <c r="H6" s="37"/>
      <c r="I6" s="38"/>
      <c r="J6" s="39"/>
      <c r="K6" s="40"/>
      <c r="L6" s="41"/>
    </row>
    <row r="7" spans="1:20" s="42" customFormat="1" ht="11.25">
      <c r="A7" s="43"/>
      <c r="B7" s="44" t="s">
        <v>10</v>
      </c>
      <c r="C7" s="45" t="s">
        <v>11</v>
      </c>
      <c r="D7" s="44"/>
      <c r="E7" s="44"/>
      <c r="F7" s="46"/>
      <c r="G7" s="47"/>
      <c r="H7" s="47"/>
      <c r="I7" s="38">
        <v>136395</v>
      </c>
      <c r="J7" s="38">
        <v>109658</v>
      </c>
      <c r="K7" s="48">
        <f t="shared" ref="K7:K26" si="0">I7-J7</f>
        <v>26737</v>
      </c>
      <c r="L7" s="41">
        <f t="shared" ref="L7:L26" si="1">IF(J7=0,"-    ",K7/J7)</f>
        <v>0.2438217001951522</v>
      </c>
    </row>
    <row r="8" spans="1:20" s="57" customFormat="1" ht="11.25">
      <c r="A8" s="49"/>
      <c r="B8" s="44"/>
      <c r="C8" s="50" t="s">
        <v>12</v>
      </c>
      <c r="D8" s="51" t="s">
        <v>13</v>
      </c>
      <c r="E8" s="44"/>
      <c r="F8" s="52"/>
      <c r="G8" s="53"/>
      <c r="H8" s="53"/>
      <c r="I8" s="54">
        <v>0</v>
      </c>
      <c r="J8" s="54">
        <v>0</v>
      </c>
      <c r="K8" s="55">
        <f t="shared" si="0"/>
        <v>0</v>
      </c>
      <c r="L8" s="56" t="str">
        <f t="shared" si="1"/>
        <v xml:space="preserve">-    </v>
      </c>
    </row>
    <row r="9" spans="1:20" s="57" customFormat="1" ht="11.25">
      <c r="A9" s="58"/>
      <c r="B9" s="44"/>
      <c r="C9" s="50" t="s">
        <v>14</v>
      </c>
      <c r="D9" s="51" t="s">
        <v>15</v>
      </c>
      <c r="E9" s="44"/>
      <c r="F9" s="59"/>
      <c r="G9" s="53"/>
      <c r="H9" s="53"/>
      <c r="I9" s="55">
        <v>0</v>
      </c>
      <c r="J9" s="55">
        <v>0</v>
      </c>
      <c r="K9" s="55">
        <f t="shared" si="0"/>
        <v>0</v>
      </c>
      <c r="L9" s="60" t="str">
        <f t="shared" si="1"/>
        <v xml:space="preserve">-    </v>
      </c>
    </row>
    <row r="10" spans="1:20" s="57" customFormat="1" ht="11.25">
      <c r="A10" s="58"/>
      <c r="B10" s="44"/>
      <c r="C10" s="50" t="s">
        <v>16</v>
      </c>
      <c r="D10" s="51" t="s">
        <v>17</v>
      </c>
      <c r="E10" s="44"/>
      <c r="F10" s="59"/>
      <c r="G10" s="53"/>
      <c r="H10" s="53"/>
      <c r="I10" s="55">
        <v>0</v>
      </c>
      <c r="J10" s="55">
        <v>0</v>
      </c>
      <c r="K10" s="55">
        <f t="shared" si="0"/>
        <v>0</v>
      </c>
      <c r="L10" s="60" t="str">
        <f t="shared" si="1"/>
        <v xml:space="preserve">-    </v>
      </c>
      <c r="Q10" s="61"/>
      <c r="R10" s="61"/>
      <c r="S10" s="61"/>
      <c r="T10" s="61"/>
    </row>
    <row r="11" spans="1:20" s="57" customFormat="1" ht="11.25">
      <c r="A11" s="58"/>
      <c r="B11" s="44"/>
      <c r="C11" s="50" t="s">
        <v>18</v>
      </c>
      <c r="D11" s="51" t="s">
        <v>19</v>
      </c>
      <c r="E11" s="44"/>
      <c r="F11" s="59"/>
      <c r="G11" s="53"/>
      <c r="H11" s="53"/>
      <c r="I11" s="55">
        <v>0</v>
      </c>
      <c r="J11" s="55">
        <v>0</v>
      </c>
      <c r="K11" s="55">
        <f t="shared" si="0"/>
        <v>0</v>
      </c>
      <c r="L11" s="60" t="str">
        <f t="shared" si="1"/>
        <v xml:space="preserve">-    </v>
      </c>
      <c r="Q11" s="61"/>
      <c r="R11" s="61"/>
      <c r="S11" s="61"/>
      <c r="T11" s="61"/>
    </row>
    <row r="12" spans="1:20" s="57" customFormat="1" ht="11.25">
      <c r="A12" s="58"/>
      <c r="B12" s="44"/>
      <c r="C12" s="50" t="s">
        <v>20</v>
      </c>
      <c r="D12" s="51" t="s">
        <v>21</v>
      </c>
      <c r="E12" s="44"/>
      <c r="F12" s="59"/>
      <c r="G12" s="53"/>
      <c r="H12" s="53"/>
      <c r="I12" s="55">
        <v>136395</v>
      </c>
      <c r="J12" s="55">
        <v>109658</v>
      </c>
      <c r="K12" s="55">
        <f t="shared" si="0"/>
        <v>26737</v>
      </c>
      <c r="L12" s="60">
        <f t="shared" si="1"/>
        <v>0.2438217001951522</v>
      </c>
      <c r="Q12" s="61"/>
      <c r="R12" s="61"/>
      <c r="S12" s="61"/>
      <c r="T12" s="61"/>
    </row>
    <row r="13" spans="1:20" s="42" customFormat="1" ht="11.25">
      <c r="A13" s="43"/>
      <c r="B13" s="44" t="s">
        <v>22</v>
      </c>
      <c r="C13" s="62" t="s">
        <v>23</v>
      </c>
      <c r="D13" s="44"/>
      <c r="E13" s="44"/>
      <c r="F13" s="46"/>
      <c r="G13" s="47"/>
      <c r="H13" s="47"/>
      <c r="I13" s="48">
        <v>96238563</v>
      </c>
      <c r="J13" s="48">
        <v>97699297</v>
      </c>
      <c r="K13" s="48">
        <f t="shared" si="0"/>
        <v>-1460734</v>
      </c>
      <c r="L13" s="63">
        <f t="shared" si="1"/>
        <v>-1.4951325596539349E-2</v>
      </c>
      <c r="Q13" s="64"/>
      <c r="R13" s="64"/>
      <c r="S13" s="64"/>
      <c r="T13" s="64"/>
    </row>
    <row r="14" spans="1:20" s="57" customFormat="1" ht="11.25">
      <c r="A14" s="49"/>
      <c r="B14" s="44"/>
      <c r="C14" s="50" t="s">
        <v>12</v>
      </c>
      <c r="D14" s="51" t="s">
        <v>24</v>
      </c>
      <c r="E14" s="50"/>
      <c r="F14" s="65"/>
      <c r="G14" s="53"/>
      <c r="H14" s="53"/>
      <c r="I14" s="55">
        <v>435962</v>
      </c>
      <c r="J14" s="55">
        <v>435962</v>
      </c>
      <c r="K14" s="55">
        <f t="shared" si="0"/>
        <v>0</v>
      </c>
      <c r="L14" s="60">
        <f t="shared" si="1"/>
        <v>0</v>
      </c>
      <c r="Q14" s="61"/>
      <c r="R14" s="61"/>
      <c r="S14" s="61"/>
      <c r="T14" s="61"/>
    </row>
    <row r="15" spans="1:20" s="73" customFormat="1" ht="11.25">
      <c r="A15" s="66"/>
      <c r="B15" s="67"/>
      <c r="C15" s="68"/>
      <c r="D15" s="68" t="s">
        <v>25</v>
      </c>
      <c r="E15" s="69" t="s">
        <v>26</v>
      </c>
      <c r="F15" s="70"/>
      <c r="G15" s="71"/>
      <c r="H15" s="71"/>
      <c r="I15" s="54">
        <v>5629</v>
      </c>
      <c r="J15" s="54">
        <v>5629</v>
      </c>
      <c r="K15" s="54">
        <f t="shared" si="0"/>
        <v>0</v>
      </c>
      <c r="L15" s="72">
        <f t="shared" si="1"/>
        <v>0</v>
      </c>
      <c r="Q15" s="74"/>
      <c r="R15" s="74"/>
      <c r="S15" s="74"/>
      <c r="T15" s="74"/>
    </row>
    <row r="16" spans="1:20" s="73" customFormat="1" ht="11.25">
      <c r="A16" s="66"/>
      <c r="B16" s="67"/>
      <c r="C16" s="68"/>
      <c r="D16" s="68" t="s">
        <v>27</v>
      </c>
      <c r="E16" s="69" t="s">
        <v>28</v>
      </c>
      <c r="F16" s="65"/>
      <c r="G16" s="71"/>
      <c r="H16" s="71"/>
      <c r="I16" s="54">
        <v>430333</v>
      </c>
      <c r="J16" s="54">
        <v>430333</v>
      </c>
      <c r="K16" s="54">
        <f t="shared" si="0"/>
        <v>0</v>
      </c>
      <c r="L16" s="72">
        <f t="shared" si="1"/>
        <v>0</v>
      </c>
      <c r="Q16" s="74"/>
      <c r="R16" s="74"/>
      <c r="S16" s="74"/>
      <c r="T16" s="74"/>
    </row>
    <row r="17" spans="1:20" s="57" customFormat="1" ht="11.25">
      <c r="A17" s="49"/>
      <c r="B17" s="44"/>
      <c r="C17" s="50" t="s">
        <v>14</v>
      </c>
      <c r="D17" s="75" t="s">
        <v>29</v>
      </c>
      <c r="E17" s="44"/>
      <c r="F17" s="59"/>
      <c r="G17" s="53"/>
      <c r="H17" s="53"/>
      <c r="I17" s="55">
        <v>82865546</v>
      </c>
      <c r="J17" s="55">
        <v>87676680</v>
      </c>
      <c r="K17" s="55">
        <f t="shared" si="0"/>
        <v>-4811134</v>
      </c>
      <c r="L17" s="60">
        <f t="shared" si="1"/>
        <v>-5.4873587822896579E-2</v>
      </c>
      <c r="Q17" s="61"/>
      <c r="R17" s="61"/>
      <c r="S17" s="61"/>
      <c r="T17" s="61"/>
    </row>
    <row r="18" spans="1:20" s="57" customFormat="1" ht="11.25">
      <c r="A18" s="49"/>
      <c r="B18" s="44"/>
      <c r="C18" s="50"/>
      <c r="D18" s="68" t="s">
        <v>25</v>
      </c>
      <c r="E18" s="69" t="s">
        <v>30</v>
      </c>
      <c r="F18" s="65"/>
      <c r="G18" s="53"/>
      <c r="H18" s="53"/>
      <c r="I18" s="55">
        <v>0</v>
      </c>
      <c r="J18" s="55">
        <v>0</v>
      </c>
      <c r="K18" s="55">
        <f t="shared" si="0"/>
        <v>0</v>
      </c>
      <c r="L18" s="60" t="str">
        <f t="shared" si="1"/>
        <v xml:space="preserve">-    </v>
      </c>
      <c r="Q18" s="61"/>
      <c r="R18" s="61"/>
      <c r="S18" s="61"/>
      <c r="T18" s="61"/>
    </row>
    <row r="19" spans="1:20" s="57" customFormat="1" ht="11.25">
      <c r="A19" s="49"/>
      <c r="B19" s="44"/>
      <c r="C19" s="50"/>
      <c r="D19" s="68" t="s">
        <v>27</v>
      </c>
      <c r="E19" s="69" t="s">
        <v>31</v>
      </c>
      <c r="F19" s="51"/>
      <c r="G19" s="53"/>
      <c r="H19" s="53"/>
      <c r="I19" s="55">
        <v>82865546</v>
      </c>
      <c r="J19" s="55">
        <v>87676680</v>
      </c>
      <c r="K19" s="55">
        <f t="shared" si="0"/>
        <v>-4811134</v>
      </c>
      <c r="L19" s="60">
        <f t="shared" si="1"/>
        <v>-5.4873587822896579E-2</v>
      </c>
      <c r="Q19" s="61"/>
      <c r="R19" s="61"/>
      <c r="S19" s="61"/>
      <c r="T19" s="61"/>
    </row>
    <row r="20" spans="1:20" s="57" customFormat="1" ht="11.25">
      <c r="A20" s="49"/>
      <c r="B20" s="44"/>
      <c r="C20" s="50" t="s">
        <v>16</v>
      </c>
      <c r="D20" s="75" t="s">
        <v>32</v>
      </c>
      <c r="E20" s="44"/>
      <c r="F20" s="51"/>
      <c r="G20" s="53"/>
      <c r="H20" s="53"/>
      <c r="I20" s="55">
        <v>306347</v>
      </c>
      <c r="J20" s="55">
        <v>317460</v>
      </c>
      <c r="K20" s="55">
        <f t="shared" si="0"/>
        <v>-11113</v>
      </c>
      <c r="L20" s="60">
        <f t="shared" si="1"/>
        <v>-3.5005985005985008E-2</v>
      </c>
      <c r="Q20" s="61"/>
      <c r="R20" s="61"/>
      <c r="S20" s="61"/>
      <c r="T20" s="61"/>
    </row>
    <row r="21" spans="1:20" s="57" customFormat="1" ht="11.25">
      <c r="A21" s="49" t="s">
        <v>33</v>
      </c>
      <c r="B21" s="44"/>
      <c r="C21" s="50" t="s">
        <v>18</v>
      </c>
      <c r="D21" s="76" t="s">
        <v>34</v>
      </c>
      <c r="E21" s="44"/>
      <c r="F21" s="59"/>
      <c r="G21" s="53"/>
      <c r="H21" s="53"/>
      <c r="I21" s="55">
        <v>3191120</v>
      </c>
      <c r="J21" s="55">
        <v>2140991</v>
      </c>
      <c r="K21" s="55">
        <f t="shared" si="0"/>
        <v>1050129</v>
      </c>
      <c r="L21" s="60">
        <f t="shared" si="1"/>
        <v>0.49048734908273783</v>
      </c>
      <c r="Q21" s="61"/>
      <c r="R21" s="61"/>
      <c r="S21" s="61"/>
      <c r="T21" s="61"/>
    </row>
    <row r="22" spans="1:20" s="57" customFormat="1" ht="11.25">
      <c r="A22" s="49"/>
      <c r="B22" s="44"/>
      <c r="C22" s="50" t="s">
        <v>20</v>
      </c>
      <c r="D22" s="75" t="s">
        <v>35</v>
      </c>
      <c r="E22" s="44"/>
      <c r="F22" s="52"/>
      <c r="G22" s="53"/>
      <c r="H22" s="53"/>
      <c r="I22" s="55">
        <v>616856</v>
      </c>
      <c r="J22" s="55">
        <v>727295</v>
      </c>
      <c r="K22" s="55">
        <f t="shared" si="0"/>
        <v>-110439</v>
      </c>
      <c r="L22" s="60">
        <f t="shared" si="1"/>
        <v>-0.15184897462515209</v>
      </c>
      <c r="Q22" s="61"/>
      <c r="R22" s="61"/>
      <c r="S22" s="61"/>
      <c r="T22" s="61"/>
    </row>
    <row r="23" spans="1:20" s="57" customFormat="1" ht="11.25">
      <c r="A23" s="49"/>
      <c r="B23" s="44"/>
      <c r="C23" s="50" t="s">
        <v>36</v>
      </c>
      <c r="D23" s="75" t="s">
        <v>37</v>
      </c>
      <c r="E23" s="44"/>
      <c r="F23" s="51"/>
      <c r="G23" s="53"/>
      <c r="H23" s="53"/>
      <c r="I23" s="55">
        <v>931767</v>
      </c>
      <c r="J23" s="55">
        <v>297256</v>
      </c>
      <c r="K23" s="55">
        <f t="shared" si="0"/>
        <v>634511</v>
      </c>
      <c r="L23" s="60">
        <f t="shared" si="1"/>
        <v>2.1345607826250772</v>
      </c>
      <c r="Q23" s="61"/>
      <c r="R23" s="61"/>
      <c r="S23" s="61"/>
      <c r="T23" s="61"/>
    </row>
    <row r="24" spans="1:20" s="57" customFormat="1" ht="11.25">
      <c r="A24" s="49"/>
      <c r="B24" s="44"/>
      <c r="C24" s="50" t="s">
        <v>38</v>
      </c>
      <c r="D24" s="75" t="s">
        <v>39</v>
      </c>
      <c r="E24" s="44"/>
      <c r="F24" s="51"/>
      <c r="G24" s="53"/>
      <c r="H24" s="53"/>
      <c r="I24" s="55">
        <v>13221</v>
      </c>
      <c r="J24" s="55">
        <v>13221</v>
      </c>
      <c r="K24" s="55">
        <f t="shared" si="0"/>
        <v>0</v>
      </c>
      <c r="L24" s="60">
        <f t="shared" si="1"/>
        <v>0</v>
      </c>
      <c r="Q24" s="61"/>
      <c r="R24" s="61"/>
      <c r="S24" s="61"/>
      <c r="T24" s="61"/>
    </row>
    <row r="25" spans="1:20" s="57" customFormat="1" ht="11.25">
      <c r="A25" s="49"/>
      <c r="B25" s="44"/>
      <c r="C25" s="50" t="s">
        <v>40</v>
      </c>
      <c r="D25" s="51" t="s">
        <v>41</v>
      </c>
      <c r="E25" s="44"/>
      <c r="F25" s="59"/>
      <c r="G25" s="53"/>
      <c r="H25" s="53"/>
      <c r="I25" s="55">
        <v>981412</v>
      </c>
      <c r="J25" s="55">
        <v>841987</v>
      </c>
      <c r="K25" s="55">
        <f t="shared" si="0"/>
        <v>139425</v>
      </c>
      <c r="L25" s="60">
        <f t="shared" si="1"/>
        <v>0.16559044260778374</v>
      </c>
      <c r="Q25" s="61"/>
      <c r="R25" s="61"/>
      <c r="S25" s="61"/>
      <c r="T25" s="61"/>
    </row>
    <row r="26" spans="1:20" s="57" customFormat="1" ht="11.25">
      <c r="A26" s="49"/>
      <c r="B26" s="44"/>
      <c r="C26" s="50" t="s">
        <v>42</v>
      </c>
      <c r="D26" s="51" t="s">
        <v>43</v>
      </c>
      <c r="E26" s="44"/>
      <c r="F26" s="52"/>
      <c r="G26" s="53"/>
      <c r="H26" s="53"/>
      <c r="I26" s="55">
        <v>6896332</v>
      </c>
      <c r="J26" s="55">
        <v>5248445</v>
      </c>
      <c r="K26" s="55">
        <f t="shared" si="0"/>
        <v>1647887</v>
      </c>
      <c r="L26" s="60">
        <f t="shared" si="1"/>
        <v>0.31397623486575549</v>
      </c>
      <c r="Q26" s="61"/>
      <c r="R26" s="61"/>
      <c r="S26" s="61"/>
      <c r="T26" s="61"/>
    </row>
    <row r="27" spans="1:20" s="57" customFormat="1" ht="11.25">
      <c r="A27" s="49"/>
      <c r="B27" s="44"/>
      <c r="C27" s="50"/>
      <c r="D27" s="44"/>
      <c r="E27" s="44"/>
      <c r="F27" s="75"/>
      <c r="G27" s="77" t="s">
        <v>44</v>
      </c>
      <c r="H27" s="78" t="s">
        <v>45</v>
      </c>
      <c r="I27" s="55"/>
      <c r="J27" s="55"/>
      <c r="K27" s="55"/>
      <c r="L27" s="60"/>
      <c r="Q27" s="61"/>
      <c r="R27" s="61"/>
      <c r="S27" s="61"/>
      <c r="T27" s="61"/>
    </row>
    <row r="28" spans="1:20" s="42" customFormat="1" ht="22.15" customHeight="1">
      <c r="A28" s="43"/>
      <c r="B28" s="79" t="s">
        <v>46</v>
      </c>
      <c r="C28" s="80" t="s">
        <v>47</v>
      </c>
      <c r="D28" s="80"/>
      <c r="E28" s="80"/>
      <c r="F28" s="81"/>
      <c r="G28" s="82"/>
      <c r="H28" s="83"/>
      <c r="I28" s="48">
        <v>0</v>
      </c>
      <c r="J28" s="48">
        <v>0</v>
      </c>
      <c r="K28" s="48">
        <f t="shared" ref="K28:K37" si="2">I28-J28</f>
        <v>0</v>
      </c>
      <c r="L28" s="63" t="str">
        <f t="shared" ref="L28:L37" si="3">IF(J28=0,"-    ",K28/J28)</f>
        <v xml:space="preserve">-    </v>
      </c>
      <c r="Q28" s="64"/>
      <c r="R28" s="64"/>
      <c r="S28" s="64"/>
      <c r="T28" s="64"/>
    </row>
    <row r="29" spans="1:20" s="57" customFormat="1" ht="11.25">
      <c r="A29" s="58"/>
      <c r="B29" s="44"/>
      <c r="C29" s="50" t="s">
        <v>12</v>
      </c>
      <c r="D29" s="84" t="s">
        <v>48</v>
      </c>
      <c r="E29" s="59"/>
      <c r="F29" s="59"/>
      <c r="G29" s="85">
        <f>SUM(G30:G33)</f>
        <v>0</v>
      </c>
      <c r="H29" s="59">
        <f>SUM(H30:H33)</f>
        <v>0</v>
      </c>
      <c r="I29" s="55">
        <v>0</v>
      </c>
      <c r="J29" s="55">
        <v>0</v>
      </c>
      <c r="K29" s="55">
        <f t="shared" si="2"/>
        <v>0</v>
      </c>
      <c r="L29" s="60" t="str">
        <f t="shared" si="3"/>
        <v xml:space="preserve">-    </v>
      </c>
      <c r="Q29" s="61"/>
      <c r="R29" s="61"/>
      <c r="S29" s="61"/>
      <c r="T29" s="61"/>
    </row>
    <row r="30" spans="1:20" s="57" customFormat="1" ht="11.25">
      <c r="A30" s="49"/>
      <c r="B30" s="44"/>
      <c r="C30" s="44"/>
      <c r="D30" s="68" t="s">
        <v>25</v>
      </c>
      <c r="E30" s="65" t="s">
        <v>49</v>
      </c>
      <c r="F30" s="52"/>
      <c r="G30" s="86"/>
      <c r="H30" s="53"/>
      <c r="I30" s="55">
        <v>0</v>
      </c>
      <c r="J30" s="55">
        <v>0</v>
      </c>
      <c r="K30" s="55">
        <f t="shared" si="2"/>
        <v>0</v>
      </c>
      <c r="L30" s="60" t="str">
        <f t="shared" si="3"/>
        <v xml:space="preserve">-    </v>
      </c>
      <c r="Q30" s="61"/>
      <c r="R30" s="61"/>
      <c r="S30" s="61"/>
      <c r="T30" s="61"/>
    </row>
    <row r="31" spans="1:20" s="57" customFormat="1" ht="11.25">
      <c r="A31" s="49"/>
      <c r="B31" s="44"/>
      <c r="C31" s="44"/>
      <c r="D31" s="68" t="s">
        <v>27</v>
      </c>
      <c r="E31" s="65" t="s">
        <v>50</v>
      </c>
      <c r="F31" s="65"/>
      <c r="G31" s="86"/>
      <c r="H31" s="53"/>
      <c r="I31" s="55">
        <v>0</v>
      </c>
      <c r="J31" s="55">
        <v>0</v>
      </c>
      <c r="K31" s="55">
        <f t="shared" si="2"/>
        <v>0</v>
      </c>
      <c r="L31" s="60" t="str">
        <f t="shared" si="3"/>
        <v xml:space="preserve">-    </v>
      </c>
      <c r="Q31" s="61"/>
      <c r="R31" s="61"/>
      <c r="S31" s="61"/>
      <c r="T31" s="61"/>
    </row>
    <row r="32" spans="1:20" s="57" customFormat="1" ht="11.25">
      <c r="A32" s="49"/>
      <c r="B32" s="44"/>
      <c r="C32" s="50"/>
      <c r="D32" s="68" t="s">
        <v>51</v>
      </c>
      <c r="E32" s="87" t="s">
        <v>52</v>
      </c>
      <c r="F32" s="52"/>
      <c r="G32" s="86"/>
      <c r="H32" s="53"/>
      <c r="I32" s="55">
        <v>0</v>
      </c>
      <c r="J32" s="55">
        <v>0</v>
      </c>
      <c r="K32" s="55">
        <f t="shared" si="2"/>
        <v>0</v>
      </c>
      <c r="L32" s="60" t="str">
        <f t="shared" si="3"/>
        <v xml:space="preserve">-    </v>
      </c>
      <c r="Q32" s="61"/>
      <c r="R32" s="61"/>
      <c r="S32" s="61"/>
      <c r="T32" s="61"/>
    </row>
    <row r="33" spans="1:20" s="57" customFormat="1" ht="11.25">
      <c r="A33" s="49"/>
      <c r="B33" s="44"/>
      <c r="C33" s="50"/>
      <c r="D33" s="68" t="s">
        <v>53</v>
      </c>
      <c r="E33" s="87" t="s">
        <v>54</v>
      </c>
      <c r="F33" s="84"/>
      <c r="G33" s="86"/>
      <c r="H33" s="88"/>
      <c r="I33" s="55">
        <v>0</v>
      </c>
      <c r="J33" s="55">
        <v>0</v>
      </c>
      <c r="K33" s="48">
        <f t="shared" si="2"/>
        <v>0</v>
      </c>
      <c r="L33" s="63" t="str">
        <f t="shared" si="3"/>
        <v xml:space="preserve">-    </v>
      </c>
      <c r="Q33" s="61"/>
      <c r="R33" s="61"/>
      <c r="S33" s="61"/>
      <c r="T33" s="61"/>
    </row>
    <row r="34" spans="1:20" s="57" customFormat="1" ht="11.25">
      <c r="A34" s="49"/>
      <c r="B34" s="44"/>
      <c r="C34" s="50" t="s">
        <v>14</v>
      </c>
      <c r="D34" s="75" t="s">
        <v>55</v>
      </c>
      <c r="E34" s="50"/>
      <c r="F34" s="84"/>
      <c r="G34" s="89"/>
      <c r="H34" s="53"/>
      <c r="I34" s="55">
        <v>0</v>
      </c>
      <c r="J34" s="55">
        <v>0</v>
      </c>
      <c r="K34" s="55">
        <f t="shared" si="2"/>
        <v>0</v>
      </c>
      <c r="L34" s="60" t="str">
        <f t="shared" si="3"/>
        <v xml:space="preserve">-    </v>
      </c>
      <c r="Q34" s="61"/>
      <c r="R34" s="61"/>
      <c r="S34" s="61"/>
      <c r="T34" s="61"/>
    </row>
    <row r="35" spans="1:20" s="57" customFormat="1" ht="11.25">
      <c r="A35" s="49"/>
      <c r="B35" s="44"/>
      <c r="C35" s="50"/>
      <c r="D35" s="68" t="s">
        <v>25</v>
      </c>
      <c r="E35" s="69" t="s">
        <v>56</v>
      </c>
      <c r="F35" s="59"/>
      <c r="G35" s="53"/>
      <c r="H35" s="53"/>
      <c r="I35" s="55">
        <v>0</v>
      </c>
      <c r="J35" s="55">
        <v>0</v>
      </c>
      <c r="K35" s="55">
        <f t="shared" si="2"/>
        <v>0</v>
      </c>
      <c r="L35" s="60" t="str">
        <f t="shared" si="3"/>
        <v xml:space="preserve">-    </v>
      </c>
      <c r="Q35" s="61"/>
      <c r="R35" s="61"/>
      <c r="S35" s="61"/>
      <c r="T35" s="61"/>
    </row>
    <row r="36" spans="1:20" s="57" customFormat="1" ht="11.25">
      <c r="A36" s="49"/>
      <c r="B36" s="44"/>
      <c r="C36" s="50"/>
      <c r="D36" s="68" t="s">
        <v>27</v>
      </c>
      <c r="E36" s="69" t="s">
        <v>57</v>
      </c>
      <c r="F36" s="51"/>
      <c r="G36" s="88"/>
      <c r="H36" s="53"/>
      <c r="I36" s="90">
        <v>0</v>
      </c>
      <c r="J36" s="90">
        <v>0</v>
      </c>
      <c r="K36" s="90">
        <f t="shared" si="2"/>
        <v>0</v>
      </c>
      <c r="L36" s="91" t="str">
        <f t="shared" si="3"/>
        <v xml:space="preserve">-    </v>
      </c>
      <c r="Q36" s="61"/>
      <c r="R36" s="61"/>
      <c r="S36" s="61"/>
      <c r="T36" s="61"/>
    </row>
    <row r="37" spans="1:20" s="42" customFormat="1" ht="10.5">
      <c r="A37" s="92" t="s">
        <v>58</v>
      </c>
      <c r="B37" s="93"/>
      <c r="C37" s="93"/>
      <c r="D37" s="93"/>
      <c r="E37" s="93"/>
      <c r="F37" s="93"/>
      <c r="G37" s="94"/>
      <c r="H37" s="93"/>
      <c r="I37" s="95">
        <v>96374958</v>
      </c>
      <c r="J37" s="95">
        <v>97808955</v>
      </c>
      <c r="K37" s="95">
        <f t="shared" si="2"/>
        <v>-1433997</v>
      </c>
      <c r="L37" s="96">
        <f t="shared" si="3"/>
        <v>-1.4661203567710135E-2</v>
      </c>
      <c r="Q37" s="64"/>
      <c r="R37" s="64"/>
      <c r="S37" s="64"/>
      <c r="T37" s="64"/>
    </row>
    <row r="38" spans="1:20" s="42" customFormat="1" ht="10.5">
      <c r="A38" s="49"/>
      <c r="B38" s="44"/>
      <c r="C38" s="44"/>
      <c r="D38" s="44"/>
      <c r="E38" s="44"/>
      <c r="F38" s="97"/>
      <c r="G38" s="47"/>
      <c r="H38" s="47"/>
      <c r="I38" s="98"/>
      <c r="J38" s="98"/>
      <c r="K38" s="98"/>
      <c r="L38" s="99"/>
      <c r="Q38" s="64"/>
      <c r="R38" s="64"/>
      <c r="S38" s="64"/>
      <c r="T38" s="64"/>
    </row>
    <row r="39" spans="1:20" s="42" customFormat="1" ht="11.25">
      <c r="A39" s="100" t="s">
        <v>59</v>
      </c>
      <c r="B39" s="101" t="s">
        <v>60</v>
      </c>
      <c r="C39" s="102"/>
      <c r="D39" s="102"/>
      <c r="E39" s="102"/>
      <c r="F39" s="46"/>
      <c r="G39" s="47"/>
      <c r="H39" s="47"/>
      <c r="I39" s="38"/>
      <c r="J39" s="38"/>
      <c r="K39" s="38"/>
      <c r="L39" s="103"/>
      <c r="Q39" s="64"/>
      <c r="R39" s="64"/>
      <c r="S39" s="64"/>
      <c r="T39" s="64"/>
    </row>
    <row r="40" spans="1:20" s="42" customFormat="1" ht="11.25">
      <c r="A40" s="100"/>
      <c r="B40" s="102" t="s">
        <v>10</v>
      </c>
      <c r="C40" s="104" t="s">
        <v>61</v>
      </c>
      <c r="D40" s="102"/>
      <c r="E40" s="102"/>
      <c r="F40" s="97"/>
      <c r="G40" s="47"/>
      <c r="H40" s="47"/>
      <c r="I40" s="48">
        <v>490798</v>
      </c>
      <c r="J40" s="48">
        <v>561437</v>
      </c>
      <c r="K40" s="48">
        <f>I40-J40</f>
        <v>-70639</v>
      </c>
      <c r="L40" s="63">
        <f>IF(J40=0,"-    ",K40/J40)</f>
        <v>-0.12581821290723624</v>
      </c>
      <c r="Q40" s="64"/>
      <c r="R40" s="64"/>
      <c r="S40" s="64"/>
      <c r="T40" s="64"/>
    </row>
    <row r="41" spans="1:20" s="57" customFormat="1" ht="11.25">
      <c r="A41" s="100"/>
      <c r="B41" s="102"/>
      <c r="C41" s="105" t="s">
        <v>12</v>
      </c>
      <c r="D41" s="105" t="s">
        <v>62</v>
      </c>
      <c r="E41" s="102"/>
      <c r="F41" s="59"/>
      <c r="G41" s="53"/>
      <c r="H41" s="53"/>
      <c r="I41" s="55">
        <v>336686</v>
      </c>
      <c r="J41" s="55">
        <v>454656</v>
      </c>
      <c r="K41" s="55">
        <f>I41-J41</f>
        <v>-117970</v>
      </c>
      <c r="L41" s="60">
        <f>IF(J41=0,"-    ",K41/J41)</f>
        <v>-0.25947089667792794</v>
      </c>
      <c r="Q41" s="61"/>
      <c r="R41" s="61"/>
      <c r="S41" s="61"/>
      <c r="T41" s="61"/>
    </row>
    <row r="42" spans="1:20" s="57" customFormat="1" ht="11.25">
      <c r="A42" s="100"/>
      <c r="B42" s="102"/>
      <c r="C42" s="105" t="s">
        <v>14</v>
      </c>
      <c r="D42" s="105" t="s">
        <v>63</v>
      </c>
      <c r="E42" s="102"/>
      <c r="F42" s="51"/>
      <c r="G42" s="53"/>
      <c r="H42" s="53"/>
      <c r="I42" s="55">
        <v>154112</v>
      </c>
      <c r="J42" s="55">
        <v>106781</v>
      </c>
      <c r="K42" s="55">
        <f>I42-J42</f>
        <v>47331</v>
      </c>
      <c r="L42" s="60">
        <f>IF(J42=0,"-    ",K42/J42)</f>
        <v>0.44325301317650145</v>
      </c>
      <c r="Q42" s="61"/>
      <c r="R42" s="61"/>
      <c r="S42" s="61"/>
      <c r="T42" s="61"/>
    </row>
    <row r="43" spans="1:20" s="57" customFormat="1" ht="11.25">
      <c r="A43" s="100"/>
      <c r="B43" s="102"/>
      <c r="C43" s="105" t="s">
        <v>16</v>
      </c>
      <c r="D43" s="105" t="s">
        <v>64</v>
      </c>
      <c r="E43" s="102"/>
      <c r="F43" s="106"/>
      <c r="G43" s="53"/>
      <c r="H43" s="53"/>
      <c r="I43" s="55">
        <v>0</v>
      </c>
      <c r="J43" s="55">
        <v>0</v>
      </c>
      <c r="K43" s="55">
        <f>I43-J43</f>
        <v>0</v>
      </c>
      <c r="L43" s="60" t="str">
        <f>IF(J43=0,"-    ",K43/J43)</f>
        <v xml:space="preserve">-    </v>
      </c>
      <c r="Q43" s="61"/>
      <c r="R43" s="61"/>
      <c r="S43" s="61"/>
      <c r="T43" s="61"/>
    </row>
    <row r="44" spans="1:20" s="57" customFormat="1" ht="11.25">
      <c r="A44" s="100"/>
      <c r="B44" s="102"/>
      <c r="C44" s="105" t="s">
        <v>18</v>
      </c>
      <c r="D44" s="105" t="s">
        <v>65</v>
      </c>
      <c r="E44" s="102"/>
      <c r="F44" s="51"/>
      <c r="G44" s="53"/>
      <c r="H44" s="53"/>
      <c r="I44" s="55">
        <v>0</v>
      </c>
      <c r="J44" s="55">
        <v>0</v>
      </c>
      <c r="K44" s="55">
        <f>I44-J44</f>
        <v>0</v>
      </c>
      <c r="L44" s="60" t="str">
        <f>IF(J44=0,"-    ",K44/J44)</f>
        <v xml:space="preserve">-    </v>
      </c>
      <c r="Q44" s="61"/>
      <c r="R44" s="61"/>
      <c r="S44" s="61"/>
      <c r="T44" s="61"/>
    </row>
    <row r="45" spans="1:20" s="57" customFormat="1" ht="11.25">
      <c r="A45" s="100"/>
      <c r="B45" s="102"/>
      <c r="C45" s="102"/>
      <c r="D45" s="102"/>
      <c r="E45" s="102"/>
      <c r="F45" s="51"/>
      <c r="G45" s="77" t="s">
        <v>44</v>
      </c>
      <c r="H45" s="107" t="s">
        <v>45</v>
      </c>
      <c r="I45" s="55"/>
      <c r="J45" s="55"/>
      <c r="K45" s="55"/>
      <c r="L45" s="60"/>
      <c r="Q45" s="61"/>
      <c r="R45" s="61"/>
      <c r="S45" s="61"/>
      <c r="T45" s="61"/>
    </row>
    <row r="46" spans="1:20" s="42" customFormat="1" ht="21" customHeight="1">
      <c r="A46" s="108"/>
      <c r="B46" s="79" t="s">
        <v>22</v>
      </c>
      <c r="C46" s="80" t="s">
        <v>66</v>
      </c>
      <c r="D46" s="80"/>
      <c r="E46" s="80"/>
      <c r="F46" s="81"/>
      <c r="G46" s="109"/>
      <c r="H46" s="109"/>
      <c r="I46" s="48">
        <v>43017042</v>
      </c>
      <c r="J46" s="48">
        <v>54014236</v>
      </c>
      <c r="K46" s="48">
        <f t="shared" ref="K46:K86" si="4">I46-J46</f>
        <v>-10997194</v>
      </c>
      <c r="L46" s="63">
        <f t="shared" ref="L46:L86" si="5">IF(J46=0,"-    ",K46/J46)</f>
        <v>-0.20359806625793986</v>
      </c>
      <c r="Q46" s="64"/>
      <c r="R46" s="64"/>
      <c r="S46" s="64"/>
      <c r="T46" s="64"/>
    </row>
    <row r="47" spans="1:20" s="57" customFormat="1" ht="11.25">
      <c r="A47" s="110"/>
      <c r="B47" s="102"/>
      <c r="C47" s="105" t="s">
        <v>12</v>
      </c>
      <c r="D47" s="105" t="s">
        <v>67</v>
      </c>
      <c r="E47" s="102"/>
      <c r="F47" s="111"/>
      <c r="G47" s="112"/>
      <c r="H47" s="112"/>
      <c r="I47" s="55">
        <v>98253</v>
      </c>
      <c r="J47" s="55">
        <v>21179</v>
      </c>
      <c r="K47" s="55">
        <f t="shared" si="4"/>
        <v>77074</v>
      </c>
      <c r="L47" s="60">
        <f t="shared" si="5"/>
        <v>3.6391708768119364</v>
      </c>
      <c r="Q47" s="61"/>
      <c r="R47" s="61"/>
      <c r="S47" s="61"/>
      <c r="T47" s="61"/>
    </row>
    <row r="48" spans="1:20" s="57" customFormat="1" ht="11.25">
      <c r="A48" s="110"/>
      <c r="B48" s="102"/>
      <c r="C48" s="105"/>
      <c r="D48" s="113" t="s">
        <v>25</v>
      </c>
      <c r="E48" s="113" t="s">
        <v>68</v>
      </c>
      <c r="F48" s="111"/>
      <c r="G48" s="112"/>
      <c r="H48" s="112"/>
      <c r="I48" s="55">
        <v>7844</v>
      </c>
      <c r="J48" s="55">
        <v>6035</v>
      </c>
      <c r="K48" s="55">
        <f t="shared" si="4"/>
        <v>1809</v>
      </c>
      <c r="L48" s="60">
        <f t="shared" si="5"/>
        <v>0.29975144987572494</v>
      </c>
      <c r="Q48" s="61"/>
      <c r="R48" s="61"/>
      <c r="S48" s="61"/>
      <c r="T48" s="61"/>
    </row>
    <row r="49" spans="1:20" s="57" customFormat="1" ht="11.25">
      <c r="A49" s="110"/>
      <c r="B49" s="102"/>
      <c r="C49" s="105"/>
      <c r="D49" s="105"/>
      <c r="E49" s="105" t="s">
        <v>12</v>
      </c>
      <c r="F49" s="111" t="s">
        <v>69</v>
      </c>
      <c r="G49" s="112"/>
      <c r="H49" s="112"/>
      <c r="I49" s="55">
        <v>0</v>
      </c>
      <c r="J49" s="55">
        <v>0</v>
      </c>
      <c r="K49" s="55">
        <f t="shared" si="4"/>
        <v>0</v>
      </c>
      <c r="L49" s="60" t="str">
        <f t="shared" si="5"/>
        <v xml:space="preserve">-    </v>
      </c>
      <c r="Q49" s="61"/>
      <c r="R49" s="61"/>
      <c r="S49" s="61"/>
      <c r="T49" s="61"/>
    </row>
    <row r="50" spans="1:20" s="57" customFormat="1" ht="11.25">
      <c r="A50" s="110"/>
      <c r="B50" s="102"/>
      <c r="C50" s="105"/>
      <c r="D50" s="105"/>
      <c r="E50" s="105" t="s">
        <v>14</v>
      </c>
      <c r="F50" s="111" t="s">
        <v>70</v>
      </c>
      <c r="G50" s="112"/>
      <c r="H50" s="112"/>
      <c r="I50" s="55">
        <v>7844</v>
      </c>
      <c r="J50" s="55">
        <v>6035</v>
      </c>
      <c r="K50" s="55">
        <f t="shared" si="4"/>
        <v>1809</v>
      </c>
      <c r="L50" s="60">
        <f t="shared" si="5"/>
        <v>0.29975144987572494</v>
      </c>
      <c r="Q50" s="61"/>
      <c r="R50" s="61"/>
      <c r="S50" s="61"/>
      <c r="T50" s="61"/>
    </row>
    <row r="51" spans="1:20" s="57" customFormat="1" ht="11.25">
      <c r="A51" s="110"/>
      <c r="B51" s="102"/>
      <c r="C51" s="105"/>
      <c r="D51" s="113" t="s">
        <v>27</v>
      </c>
      <c r="E51" s="113" t="s">
        <v>71</v>
      </c>
      <c r="F51" s="111"/>
      <c r="G51" s="112"/>
      <c r="H51" s="112"/>
      <c r="I51" s="55">
        <v>0</v>
      </c>
      <c r="J51" s="55">
        <v>0</v>
      </c>
      <c r="K51" s="55">
        <f t="shared" si="4"/>
        <v>0</v>
      </c>
      <c r="L51" s="60" t="str">
        <f t="shared" si="5"/>
        <v xml:space="preserve">-    </v>
      </c>
      <c r="Q51" s="61"/>
      <c r="R51" s="61"/>
      <c r="S51" s="61"/>
      <c r="T51" s="61"/>
    </row>
    <row r="52" spans="1:20" s="57" customFormat="1" ht="11.25">
      <c r="A52" s="110"/>
      <c r="B52" s="102"/>
      <c r="C52" s="105"/>
      <c r="D52" s="113" t="s">
        <v>51</v>
      </c>
      <c r="E52" s="113" t="s">
        <v>72</v>
      </c>
      <c r="F52" s="111"/>
      <c r="G52" s="112"/>
      <c r="H52" s="112"/>
      <c r="I52" s="55">
        <v>90409</v>
      </c>
      <c r="J52" s="55">
        <v>15144</v>
      </c>
      <c r="K52" s="55">
        <f t="shared" si="4"/>
        <v>75265</v>
      </c>
      <c r="L52" s="60">
        <f t="shared" si="5"/>
        <v>4.969955097728473</v>
      </c>
      <c r="Q52" s="61"/>
      <c r="R52" s="61"/>
      <c r="S52" s="61"/>
      <c r="T52" s="61"/>
    </row>
    <row r="53" spans="1:20" s="57" customFormat="1" ht="11.25">
      <c r="A53" s="110"/>
      <c r="B53" s="102"/>
      <c r="C53" s="105"/>
      <c r="D53" s="105"/>
      <c r="E53" s="105" t="s">
        <v>12</v>
      </c>
      <c r="F53" s="111" t="s">
        <v>73</v>
      </c>
      <c r="G53" s="112"/>
      <c r="H53" s="112"/>
      <c r="I53" s="55">
        <v>90409</v>
      </c>
      <c r="J53" s="55">
        <v>15144</v>
      </c>
      <c r="K53" s="55">
        <f t="shared" si="4"/>
        <v>75265</v>
      </c>
      <c r="L53" s="60">
        <f t="shared" si="5"/>
        <v>4.969955097728473</v>
      </c>
      <c r="Q53" s="61"/>
      <c r="R53" s="61"/>
      <c r="S53" s="61"/>
      <c r="T53" s="61"/>
    </row>
    <row r="54" spans="1:20" s="57" customFormat="1" ht="11.25">
      <c r="A54" s="110"/>
      <c r="B54" s="102"/>
      <c r="C54" s="105"/>
      <c r="D54" s="105"/>
      <c r="E54" s="105" t="s">
        <v>14</v>
      </c>
      <c r="F54" s="111" t="s">
        <v>74</v>
      </c>
      <c r="G54" s="112"/>
      <c r="H54" s="112"/>
      <c r="I54" s="55">
        <v>0</v>
      </c>
      <c r="J54" s="55">
        <v>0</v>
      </c>
      <c r="K54" s="55">
        <f t="shared" si="4"/>
        <v>0</v>
      </c>
      <c r="L54" s="60" t="str">
        <f t="shared" si="5"/>
        <v xml:space="preserve">-    </v>
      </c>
      <c r="Q54" s="61"/>
      <c r="R54" s="61"/>
      <c r="S54" s="61"/>
      <c r="T54" s="61"/>
    </row>
    <row r="55" spans="1:20" s="57" customFormat="1" ht="11.25">
      <c r="A55" s="110"/>
      <c r="B55" s="102"/>
      <c r="C55" s="105"/>
      <c r="D55" s="105"/>
      <c r="E55" s="105" t="s">
        <v>16</v>
      </c>
      <c r="F55" s="111" t="s">
        <v>75</v>
      </c>
      <c r="G55" s="112"/>
      <c r="H55" s="112"/>
      <c r="I55" s="55">
        <v>0</v>
      </c>
      <c r="J55" s="55">
        <v>0</v>
      </c>
      <c r="K55" s="55">
        <f t="shared" si="4"/>
        <v>0</v>
      </c>
      <c r="L55" s="60" t="str">
        <f t="shared" si="5"/>
        <v xml:space="preserve">-    </v>
      </c>
      <c r="Q55" s="61"/>
      <c r="R55" s="61"/>
      <c r="S55" s="61"/>
      <c r="T55" s="61"/>
    </row>
    <row r="56" spans="1:20" s="57" customFormat="1" ht="11.25">
      <c r="A56" s="110"/>
      <c r="B56" s="102"/>
      <c r="C56" s="105"/>
      <c r="D56" s="105"/>
      <c r="E56" s="105" t="s">
        <v>18</v>
      </c>
      <c r="F56" s="111" t="s">
        <v>76</v>
      </c>
      <c r="G56" s="112"/>
      <c r="H56" s="112"/>
      <c r="I56" s="55">
        <v>0</v>
      </c>
      <c r="J56" s="55">
        <v>0</v>
      </c>
      <c r="K56" s="55">
        <f t="shared" si="4"/>
        <v>0</v>
      </c>
      <c r="L56" s="60" t="str">
        <f t="shared" si="5"/>
        <v xml:space="preserve">-    </v>
      </c>
      <c r="Q56" s="61"/>
      <c r="R56" s="61"/>
      <c r="S56" s="61"/>
      <c r="T56" s="61"/>
    </row>
    <row r="57" spans="1:20" s="57" customFormat="1" ht="11.25">
      <c r="A57" s="110"/>
      <c r="B57" s="105"/>
      <c r="C57" s="105"/>
      <c r="D57" s="113" t="s">
        <v>53</v>
      </c>
      <c r="E57" s="113" t="s">
        <v>77</v>
      </c>
      <c r="F57" s="114"/>
      <c r="G57" s="112"/>
      <c r="H57" s="112"/>
      <c r="I57" s="55">
        <v>0</v>
      </c>
      <c r="J57" s="55">
        <v>0</v>
      </c>
      <c r="K57" s="55">
        <f t="shared" si="4"/>
        <v>0</v>
      </c>
      <c r="L57" s="60" t="str">
        <f t="shared" si="5"/>
        <v xml:space="preserve">-    </v>
      </c>
      <c r="Q57" s="61"/>
      <c r="R57" s="61"/>
      <c r="S57" s="61"/>
      <c r="T57" s="61"/>
    </row>
    <row r="58" spans="1:20" s="57" customFormat="1" ht="11.25">
      <c r="A58" s="110"/>
      <c r="B58" s="105"/>
      <c r="C58" s="105" t="s">
        <v>14</v>
      </c>
      <c r="D58" s="105" t="s">
        <v>78</v>
      </c>
      <c r="E58" s="105"/>
      <c r="F58" s="111"/>
      <c r="G58" s="112"/>
      <c r="H58" s="112"/>
      <c r="I58" s="55">
        <v>15152263</v>
      </c>
      <c r="J58" s="55">
        <v>25844095</v>
      </c>
      <c r="K58" s="55">
        <f t="shared" si="4"/>
        <v>-10691832</v>
      </c>
      <c r="L58" s="60">
        <f t="shared" si="5"/>
        <v>-0.41370502623519995</v>
      </c>
      <c r="Q58" s="61"/>
      <c r="R58" s="61"/>
      <c r="S58" s="61"/>
      <c r="T58" s="61"/>
    </row>
    <row r="59" spans="1:20" s="57" customFormat="1" ht="11.25">
      <c r="A59" s="110"/>
      <c r="B59" s="105"/>
      <c r="C59" s="105"/>
      <c r="D59" s="113" t="s">
        <v>25</v>
      </c>
      <c r="E59" s="113" t="s">
        <v>79</v>
      </c>
      <c r="F59" s="114"/>
      <c r="G59" s="112"/>
      <c r="H59" s="112"/>
      <c r="I59" s="55">
        <v>649260</v>
      </c>
      <c r="J59" s="55">
        <v>10860948</v>
      </c>
      <c r="K59" s="55">
        <f t="shared" si="4"/>
        <v>-10211688</v>
      </c>
      <c r="L59" s="60">
        <f t="shared" si="5"/>
        <v>-0.9402206879178503</v>
      </c>
      <c r="Q59" s="61"/>
      <c r="R59" s="61"/>
      <c r="S59" s="61"/>
      <c r="T59" s="61"/>
    </row>
    <row r="60" spans="1:20" s="57" customFormat="1" ht="11.25">
      <c r="A60" s="110"/>
      <c r="B60" s="105"/>
      <c r="C60" s="105"/>
      <c r="D60" s="105"/>
      <c r="E60" s="105" t="s">
        <v>12</v>
      </c>
      <c r="F60" s="114" t="s">
        <v>80</v>
      </c>
      <c r="G60" s="112"/>
      <c r="H60" s="112"/>
      <c r="I60" s="55">
        <v>649260</v>
      </c>
      <c r="J60" s="55">
        <v>10860948</v>
      </c>
      <c r="K60" s="55">
        <f t="shared" si="4"/>
        <v>-10211688</v>
      </c>
      <c r="L60" s="60">
        <f t="shared" si="5"/>
        <v>-0.9402206879178503</v>
      </c>
      <c r="Q60" s="61"/>
      <c r="R60" s="61"/>
      <c r="S60" s="61"/>
      <c r="T60" s="61"/>
    </row>
    <row r="61" spans="1:20" s="57" customFormat="1" ht="22.5">
      <c r="A61" s="110"/>
      <c r="B61" s="105"/>
      <c r="C61" s="105"/>
      <c r="D61" s="105"/>
      <c r="E61" s="105"/>
      <c r="F61" s="115" t="s">
        <v>81</v>
      </c>
      <c r="G61" s="112"/>
      <c r="H61" s="112"/>
      <c r="I61" s="55">
        <v>135545</v>
      </c>
      <c r="J61" s="55">
        <v>10367586</v>
      </c>
      <c r="K61" s="55">
        <f t="shared" si="4"/>
        <v>-10232041</v>
      </c>
      <c r="L61" s="60">
        <f t="shared" si="5"/>
        <v>-0.98692607903131935</v>
      </c>
      <c r="Q61" s="61"/>
      <c r="R61" s="61"/>
      <c r="S61" s="61"/>
      <c r="T61" s="61"/>
    </row>
    <row r="62" spans="1:20" s="57" customFormat="1" ht="22.5">
      <c r="A62" s="110"/>
      <c r="B62" s="105"/>
      <c r="C62" s="105"/>
      <c r="D62" s="105"/>
      <c r="E62" s="105"/>
      <c r="F62" s="115" t="s">
        <v>82</v>
      </c>
      <c r="G62" s="112"/>
      <c r="H62" s="112"/>
      <c r="I62" s="55">
        <v>0</v>
      </c>
      <c r="J62" s="55">
        <v>0</v>
      </c>
      <c r="K62" s="55">
        <f t="shared" si="4"/>
        <v>0</v>
      </c>
      <c r="L62" s="60" t="str">
        <f t="shared" si="5"/>
        <v xml:space="preserve">-    </v>
      </c>
      <c r="Q62" s="61"/>
      <c r="R62" s="61"/>
      <c r="S62" s="61"/>
      <c r="T62" s="61"/>
    </row>
    <row r="63" spans="1:20" s="57" customFormat="1" ht="22.5">
      <c r="A63" s="110"/>
      <c r="B63" s="105"/>
      <c r="C63" s="105"/>
      <c r="D63" s="105"/>
      <c r="E63" s="105"/>
      <c r="F63" s="115" t="s">
        <v>83</v>
      </c>
      <c r="G63" s="112"/>
      <c r="H63" s="112"/>
      <c r="I63" s="55">
        <v>0</v>
      </c>
      <c r="J63" s="55">
        <v>0</v>
      </c>
      <c r="K63" s="55">
        <f t="shared" si="4"/>
        <v>0</v>
      </c>
      <c r="L63" s="60" t="str">
        <f t="shared" si="5"/>
        <v xml:space="preserve">-    </v>
      </c>
      <c r="Q63" s="61"/>
      <c r="R63" s="61"/>
      <c r="S63" s="61"/>
      <c r="T63" s="61"/>
    </row>
    <row r="64" spans="1:20" s="57" customFormat="1" ht="11.25">
      <c r="A64" s="110"/>
      <c r="B64" s="105"/>
      <c r="C64" s="105"/>
      <c r="D64" s="105"/>
      <c r="E64" s="105"/>
      <c r="F64" s="116" t="s">
        <v>84</v>
      </c>
      <c r="G64" s="112"/>
      <c r="H64" s="112"/>
      <c r="I64" s="55">
        <v>513715</v>
      </c>
      <c r="J64" s="55">
        <v>493362</v>
      </c>
      <c r="K64" s="55">
        <f t="shared" si="4"/>
        <v>20353</v>
      </c>
      <c r="L64" s="60">
        <f t="shared" si="5"/>
        <v>4.1253683907556724E-2</v>
      </c>
      <c r="Q64" s="61"/>
      <c r="R64" s="61"/>
      <c r="S64" s="61"/>
      <c r="T64" s="61"/>
    </row>
    <row r="65" spans="1:20" s="57" customFormat="1" ht="11.25">
      <c r="A65" s="110"/>
      <c r="B65" s="105"/>
      <c r="C65" s="105"/>
      <c r="D65" s="105"/>
      <c r="E65" s="105" t="s">
        <v>14</v>
      </c>
      <c r="F65" s="105" t="s">
        <v>85</v>
      </c>
      <c r="G65" s="112"/>
      <c r="H65" s="112"/>
      <c r="I65" s="55">
        <v>0</v>
      </c>
      <c r="J65" s="55">
        <v>0</v>
      </c>
      <c r="K65" s="55">
        <f t="shared" si="4"/>
        <v>0</v>
      </c>
      <c r="L65" s="60" t="str">
        <f t="shared" si="5"/>
        <v xml:space="preserve">-    </v>
      </c>
      <c r="Q65" s="61"/>
      <c r="R65" s="61"/>
      <c r="S65" s="61"/>
      <c r="T65" s="61"/>
    </row>
    <row r="66" spans="1:20" s="57" customFormat="1" ht="11.25">
      <c r="A66" s="110"/>
      <c r="B66" s="105"/>
      <c r="C66" s="105"/>
      <c r="D66" s="113" t="s">
        <v>27</v>
      </c>
      <c r="E66" s="113" t="s">
        <v>86</v>
      </c>
      <c r="F66" s="114"/>
      <c r="G66" s="112"/>
      <c r="H66" s="112"/>
      <c r="I66" s="55">
        <v>14503003</v>
      </c>
      <c r="J66" s="55">
        <v>14983147</v>
      </c>
      <c r="K66" s="55">
        <f t="shared" si="4"/>
        <v>-480144</v>
      </c>
      <c r="L66" s="60">
        <f t="shared" si="5"/>
        <v>-3.2045604304623054E-2</v>
      </c>
      <c r="Q66" s="61"/>
      <c r="R66" s="61"/>
      <c r="S66" s="61"/>
      <c r="T66" s="61"/>
    </row>
    <row r="67" spans="1:20" s="57" customFormat="1" ht="11.25">
      <c r="A67" s="110"/>
      <c r="B67" s="105"/>
      <c r="C67" s="105"/>
      <c r="D67" s="105"/>
      <c r="E67" s="105" t="s">
        <v>12</v>
      </c>
      <c r="F67" s="114" t="s">
        <v>87</v>
      </c>
      <c r="G67" s="112"/>
      <c r="H67" s="112"/>
      <c r="I67" s="55">
        <v>14503003</v>
      </c>
      <c r="J67" s="55">
        <v>14983147</v>
      </c>
      <c r="K67" s="55">
        <f t="shared" si="4"/>
        <v>-480144</v>
      </c>
      <c r="L67" s="60">
        <f t="shared" si="5"/>
        <v>-3.2045604304623054E-2</v>
      </c>
      <c r="Q67" s="61"/>
      <c r="R67" s="61"/>
      <c r="S67" s="61"/>
      <c r="T67" s="61"/>
    </row>
    <row r="68" spans="1:20" s="57" customFormat="1" ht="11.25">
      <c r="A68" s="110"/>
      <c r="B68" s="105"/>
      <c r="C68" s="105"/>
      <c r="D68" s="105"/>
      <c r="E68" s="105" t="s">
        <v>14</v>
      </c>
      <c r="F68" s="114" t="s">
        <v>88</v>
      </c>
      <c r="G68" s="112"/>
      <c r="H68" s="112"/>
      <c r="I68" s="55">
        <v>0</v>
      </c>
      <c r="J68" s="55">
        <v>0</v>
      </c>
      <c r="K68" s="55">
        <f t="shared" si="4"/>
        <v>0</v>
      </c>
      <c r="L68" s="60" t="str">
        <f t="shared" si="5"/>
        <v xml:space="preserve">-    </v>
      </c>
      <c r="Q68" s="61"/>
      <c r="R68" s="61"/>
      <c r="S68" s="61"/>
      <c r="T68" s="61"/>
    </row>
    <row r="69" spans="1:20" s="57" customFormat="1" ht="11.25">
      <c r="A69" s="110"/>
      <c r="B69" s="105"/>
      <c r="C69" s="105"/>
      <c r="D69" s="105"/>
      <c r="E69" s="105" t="s">
        <v>16</v>
      </c>
      <c r="F69" s="114" t="s">
        <v>89</v>
      </c>
      <c r="G69" s="112"/>
      <c r="H69" s="112"/>
      <c r="I69" s="55">
        <v>0</v>
      </c>
      <c r="J69" s="55">
        <v>0</v>
      </c>
      <c r="K69" s="55">
        <f t="shared" si="4"/>
        <v>0</v>
      </c>
      <c r="L69" s="60" t="str">
        <f t="shared" si="5"/>
        <v xml:space="preserve">-    </v>
      </c>
      <c r="Q69" s="61"/>
      <c r="R69" s="61"/>
      <c r="S69" s="61"/>
      <c r="T69" s="61"/>
    </row>
    <row r="70" spans="1:20" s="57" customFormat="1" ht="22.5">
      <c r="A70" s="110"/>
      <c r="B70" s="102"/>
      <c r="C70" s="105"/>
      <c r="D70" s="102"/>
      <c r="E70" s="105" t="s">
        <v>18</v>
      </c>
      <c r="F70" s="117" t="s">
        <v>90</v>
      </c>
      <c r="G70" s="112"/>
      <c r="H70" s="112"/>
      <c r="I70" s="55">
        <v>0</v>
      </c>
      <c r="J70" s="55">
        <v>0</v>
      </c>
      <c r="K70" s="55">
        <f t="shared" si="4"/>
        <v>0</v>
      </c>
      <c r="L70" s="60" t="str">
        <f t="shared" si="5"/>
        <v xml:space="preserve">-    </v>
      </c>
      <c r="Q70" s="61"/>
      <c r="R70" s="61"/>
      <c r="S70" s="61"/>
      <c r="T70" s="61"/>
    </row>
    <row r="71" spans="1:20" s="57" customFormat="1" ht="11.25">
      <c r="A71" s="110"/>
      <c r="B71" s="102"/>
      <c r="C71" s="105" t="s">
        <v>16</v>
      </c>
      <c r="D71" s="105" t="s">
        <v>91</v>
      </c>
      <c r="E71" s="118"/>
      <c r="F71" s="114"/>
      <c r="G71" s="112"/>
      <c r="H71" s="112"/>
      <c r="I71" s="55">
        <v>2094682</v>
      </c>
      <c r="J71" s="55">
        <v>3334177</v>
      </c>
      <c r="K71" s="55">
        <f t="shared" si="4"/>
        <v>-1239495</v>
      </c>
      <c r="L71" s="60">
        <f t="shared" si="5"/>
        <v>-0.37175440895909245</v>
      </c>
      <c r="Q71" s="61"/>
      <c r="R71" s="61"/>
      <c r="S71" s="61"/>
      <c r="T71" s="61"/>
    </row>
    <row r="72" spans="1:20" s="57" customFormat="1" ht="11.25">
      <c r="A72" s="110"/>
      <c r="B72" s="102"/>
      <c r="C72" s="105" t="s">
        <v>18</v>
      </c>
      <c r="D72" s="105" t="s">
        <v>92</v>
      </c>
      <c r="E72" s="105"/>
      <c r="F72" s="114"/>
      <c r="G72" s="112"/>
      <c r="H72" s="112"/>
      <c r="I72" s="55">
        <v>14432190</v>
      </c>
      <c r="J72" s="55">
        <v>14983905</v>
      </c>
      <c r="K72" s="55">
        <f t="shared" si="4"/>
        <v>-551715</v>
      </c>
      <c r="L72" s="60">
        <f t="shared" si="5"/>
        <v>-3.682050840551912E-2</v>
      </c>
      <c r="Q72" s="61"/>
      <c r="R72" s="61"/>
      <c r="S72" s="61"/>
      <c r="T72" s="61"/>
    </row>
    <row r="73" spans="1:20" s="57" customFormat="1" ht="11.25">
      <c r="A73" s="110"/>
      <c r="B73" s="102"/>
      <c r="C73" s="105"/>
      <c r="D73" s="113" t="s">
        <v>25</v>
      </c>
      <c r="E73" s="113" t="s">
        <v>93</v>
      </c>
      <c r="F73" s="114"/>
      <c r="G73" s="112"/>
      <c r="H73" s="112"/>
      <c r="I73" s="55">
        <v>14294762</v>
      </c>
      <c r="J73" s="55">
        <v>14829261</v>
      </c>
      <c r="K73" s="55">
        <f t="shared" si="4"/>
        <v>-534499</v>
      </c>
      <c r="L73" s="60">
        <f t="shared" si="5"/>
        <v>-3.6043535817462516E-2</v>
      </c>
      <c r="Q73" s="61"/>
      <c r="R73" s="61"/>
      <c r="S73" s="61"/>
      <c r="T73" s="61"/>
    </row>
    <row r="74" spans="1:20" s="57" customFormat="1" ht="11.25">
      <c r="A74" s="110"/>
      <c r="B74" s="102"/>
      <c r="C74" s="105"/>
      <c r="D74" s="113" t="s">
        <v>27</v>
      </c>
      <c r="E74" s="113" t="s">
        <v>94</v>
      </c>
      <c r="F74" s="114"/>
      <c r="G74" s="112"/>
      <c r="H74" s="112"/>
      <c r="I74" s="55">
        <v>137428</v>
      </c>
      <c r="J74" s="55">
        <v>154644</v>
      </c>
      <c r="K74" s="55">
        <f t="shared" si="4"/>
        <v>-17216</v>
      </c>
      <c r="L74" s="60">
        <f t="shared" si="5"/>
        <v>-0.11132665994154316</v>
      </c>
      <c r="Q74" s="61"/>
      <c r="R74" s="61"/>
      <c r="S74" s="61"/>
      <c r="T74" s="61"/>
    </row>
    <row r="75" spans="1:20" s="57" customFormat="1" ht="11.25">
      <c r="A75" s="110"/>
      <c r="B75" s="102"/>
      <c r="C75" s="105" t="s">
        <v>20</v>
      </c>
      <c r="D75" s="105" t="s">
        <v>95</v>
      </c>
      <c r="E75" s="105"/>
      <c r="F75" s="114"/>
      <c r="G75" s="112"/>
      <c r="H75" s="112"/>
      <c r="I75" s="55">
        <v>6149639</v>
      </c>
      <c r="J75" s="55">
        <v>5910195</v>
      </c>
      <c r="K75" s="55">
        <f t="shared" si="4"/>
        <v>239444</v>
      </c>
      <c r="L75" s="60">
        <f t="shared" si="5"/>
        <v>4.0513722474469965E-2</v>
      </c>
      <c r="Q75" s="61"/>
      <c r="R75" s="61"/>
      <c r="S75" s="61"/>
      <c r="T75" s="61"/>
    </row>
    <row r="76" spans="1:20" s="57" customFormat="1" ht="11.25">
      <c r="A76" s="110"/>
      <c r="B76" s="102"/>
      <c r="C76" s="105" t="s">
        <v>36</v>
      </c>
      <c r="D76" s="105" t="s">
        <v>96</v>
      </c>
      <c r="E76" s="105"/>
      <c r="F76" s="114"/>
      <c r="G76" s="112"/>
      <c r="H76" s="112"/>
      <c r="I76" s="55">
        <v>1767</v>
      </c>
      <c r="J76" s="55">
        <v>13820</v>
      </c>
      <c r="K76" s="55">
        <f t="shared" si="4"/>
        <v>-12053</v>
      </c>
      <c r="L76" s="60">
        <f t="shared" si="5"/>
        <v>-0.87214182344428359</v>
      </c>
      <c r="Q76" s="61"/>
      <c r="R76" s="61"/>
      <c r="S76" s="61"/>
      <c r="T76" s="61"/>
    </row>
    <row r="77" spans="1:20" s="57" customFormat="1" ht="11.25">
      <c r="A77" s="110"/>
      <c r="B77" s="102"/>
      <c r="C77" s="105" t="s">
        <v>38</v>
      </c>
      <c r="D77" s="105" t="s">
        <v>97</v>
      </c>
      <c r="E77" s="105"/>
      <c r="F77" s="114"/>
      <c r="G77" s="119"/>
      <c r="H77" s="119"/>
      <c r="I77" s="55">
        <v>5088248</v>
      </c>
      <c r="J77" s="55">
        <v>3906865</v>
      </c>
      <c r="K77" s="55">
        <f t="shared" si="4"/>
        <v>1181383</v>
      </c>
      <c r="L77" s="60">
        <f t="shared" si="5"/>
        <v>0.30238644027884248</v>
      </c>
      <c r="Q77" s="61"/>
      <c r="R77" s="61"/>
      <c r="S77" s="61"/>
      <c r="T77" s="61"/>
    </row>
    <row r="78" spans="1:20" s="57" customFormat="1" ht="11.25">
      <c r="A78" s="120"/>
      <c r="B78" s="105" t="s">
        <v>46</v>
      </c>
      <c r="C78" s="114" t="s">
        <v>98</v>
      </c>
      <c r="D78" s="105"/>
      <c r="E78" s="105"/>
      <c r="F78" s="114"/>
      <c r="G78" s="105"/>
      <c r="H78" s="105"/>
      <c r="I78" s="55">
        <v>0</v>
      </c>
      <c r="J78" s="55">
        <v>0</v>
      </c>
      <c r="K78" s="55">
        <f t="shared" si="4"/>
        <v>0</v>
      </c>
      <c r="L78" s="60" t="str">
        <f t="shared" si="5"/>
        <v xml:space="preserve">-    </v>
      </c>
      <c r="Q78" s="61"/>
      <c r="R78" s="61"/>
      <c r="S78" s="61"/>
      <c r="T78" s="61"/>
    </row>
    <row r="79" spans="1:20" s="57" customFormat="1" ht="11.25">
      <c r="A79" s="110"/>
      <c r="B79" s="102"/>
      <c r="C79" s="105" t="s">
        <v>12</v>
      </c>
      <c r="D79" s="105" t="s">
        <v>99</v>
      </c>
      <c r="E79" s="102"/>
      <c r="F79" s="118"/>
      <c r="G79" s="105"/>
      <c r="H79" s="105"/>
      <c r="I79" s="55">
        <v>0</v>
      </c>
      <c r="J79" s="55">
        <v>0</v>
      </c>
      <c r="K79" s="55">
        <f t="shared" si="4"/>
        <v>0</v>
      </c>
      <c r="L79" s="60" t="str">
        <f t="shared" si="5"/>
        <v xml:space="preserve">-    </v>
      </c>
      <c r="Q79" s="61"/>
      <c r="R79" s="61"/>
      <c r="S79" s="61"/>
      <c r="T79" s="61"/>
    </row>
    <row r="80" spans="1:20" s="57" customFormat="1" ht="11.25">
      <c r="A80" s="100"/>
      <c r="B80" s="102"/>
      <c r="C80" s="105" t="s">
        <v>14</v>
      </c>
      <c r="D80" s="105" t="s">
        <v>100</v>
      </c>
      <c r="E80" s="102"/>
      <c r="F80" s="116"/>
      <c r="G80" s="105"/>
      <c r="H80" s="105"/>
      <c r="I80" s="55">
        <v>0</v>
      </c>
      <c r="J80" s="55">
        <v>0</v>
      </c>
      <c r="K80" s="55">
        <f t="shared" si="4"/>
        <v>0</v>
      </c>
      <c r="L80" s="60" t="str">
        <f t="shared" si="5"/>
        <v xml:space="preserve">-    </v>
      </c>
      <c r="Q80" s="61"/>
      <c r="R80" s="61"/>
      <c r="S80" s="61"/>
      <c r="T80" s="61"/>
    </row>
    <row r="81" spans="1:20" s="42" customFormat="1" ht="10.5">
      <c r="A81" s="108"/>
      <c r="B81" s="102" t="s">
        <v>101</v>
      </c>
      <c r="C81" s="121" t="s">
        <v>102</v>
      </c>
      <c r="D81" s="102"/>
      <c r="E81" s="102"/>
      <c r="F81" s="122"/>
      <c r="G81" s="102"/>
      <c r="H81" s="102"/>
      <c r="I81" s="123">
        <v>75025382</v>
      </c>
      <c r="J81" s="123">
        <v>65917386</v>
      </c>
      <c r="K81" s="123">
        <f t="shared" si="4"/>
        <v>9107996</v>
      </c>
      <c r="L81" s="124">
        <f t="shared" si="5"/>
        <v>0.13817289417392856</v>
      </c>
      <c r="Q81" s="64"/>
      <c r="R81" s="64"/>
      <c r="S81" s="64"/>
      <c r="T81" s="64"/>
    </row>
    <row r="82" spans="1:20" s="57" customFormat="1" ht="11.25">
      <c r="A82" s="100"/>
      <c r="B82" s="102"/>
      <c r="C82" s="102" t="s">
        <v>12</v>
      </c>
      <c r="D82" s="114" t="s">
        <v>103</v>
      </c>
      <c r="E82" s="102"/>
      <c r="F82" s="114"/>
      <c r="G82" s="105"/>
      <c r="H82" s="105"/>
      <c r="I82" s="55">
        <v>69418</v>
      </c>
      <c r="J82" s="55">
        <v>138293</v>
      </c>
      <c r="K82" s="55">
        <f t="shared" si="4"/>
        <v>-68875</v>
      </c>
      <c r="L82" s="60">
        <f t="shared" si="5"/>
        <v>-0.49803677698798926</v>
      </c>
      <c r="Q82" s="61"/>
      <c r="R82" s="61"/>
      <c r="S82" s="61"/>
      <c r="T82" s="61"/>
    </row>
    <row r="83" spans="1:20" s="57" customFormat="1" ht="11.25">
      <c r="A83" s="110"/>
      <c r="B83" s="102"/>
      <c r="C83" s="102" t="s">
        <v>14</v>
      </c>
      <c r="D83" s="114" t="s">
        <v>104</v>
      </c>
      <c r="E83" s="102"/>
      <c r="F83" s="118"/>
      <c r="G83" s="105"/>
      <c r="H83" s="105"/>
      <c r="I83" s="55">
        <v>74817923</v>
      </c>
      <c r="J83" s="55">
        <v>65694539</v>
      </c>
      <c r="K83" s="55">
        <f t="shared" si="4"/>
        <v>9123384</v>
      </c>
      <c r="L83" s="60">
        <f t="shared" si="5"/>
        <v>0.13887583563072115</v>
      </c>
      <c r="Q83" s="61"/>
      <c r="R83" s="61"/>
      <c r="S83" s="61"/>
      <c r="T83" s="61"/>
    </row>
    <row r="84" spans="1:20" s="57" customFormat="1" ht="11.25">
      <c r="A84" s="110"/>
      <c r="B84" s="102"/>
      <c r="C84" s="102" t="s">
        <v>16</v>
      </c>
      <c r="D84" s="114" t="s">
        <v>105</v>
      </c>
      <c r="E84" s="102"/>
      <c r="F84" s="118"/>
      <c r="G84" s="105"/>
      <c r="H84" s="105"/>
      <c r="I84" s="55">
        <v>0</v>
      </c>
      <c r="J84" s="55">
        <v>0</v>
      </c>
      <c r="K84" s="55">
        <f t="shared" si="4"/>
        <v>0</v>
      </c>
      <c r="L84" s="60" t="str">
        <f t="shared" si="5"/>
        <v xml:space="preserve">-    </v>
      </c>
      <c r="Q84" s="61"/>
      <c r="R84" s="61"/>
      <c r="S84" s="61"/>
      <c r="T84" s="61"/>
    </row>
    <row r="85" spans="1:20" s="57" customFormat="1" ht="11.25">
      <c r="A85" s="110"/>
      <c r="B85" s="102"/>
      <c r="C85" s="102" t="s">
        <v>18</v>
      </c>
      <c r="D85" s="114" t="s">
        <v>106</v>
      </c>
      <c r="E85" s="102"/>
      <c r="F85" s="118"/>
      <c r="G85" s="105"/>
      <c r="H85" s="105"/>
      <c r="I85" s="55">
        <v>138041</v>
      </c>
      <c r="J85" s="55">
        <v>84554</v>
      </c>
      <c r="K85" s="90">
        <f t="shared" si="4"/>
        <v>53487</v>
      </c>
      <c r="L85" s="91">
        <f t="shared" si="5"/>
        <v>0.63257799749272658</v>
      </c>
      <c r="Q85" s="61"/>
      <c r="R85" s="61"/>
      <c r="S85" s="61"/>
      <c r="T85" s="61"/>
    </row>
    <row r="86" spans="1:20" s="42" customFormat="1" ht="10.5">
      <c r="A86" s="125" t="s">
        <v>107</v>
      </c>
      <c r="B86" s="126"/>
      <c r="C86" s="126"/>
      <c r="D86" s="126"/>
      <c r="E86" s="126"/>
      <c r="F86" s="126"/>
      <c r="G86" s="127"/>
      <c r="H86" s="126"/>
      <c r="I86" s="95">
        <v>118533222</v>
      </c>
      <c r="J86" s="95">
        <v>120493059</v>
      </c>
      <c r="K86" s="95">
        <f t="shared" si="4"/>
        <v>-1959837</v>
      </c>
      <c r="L86" s="96">
        <f t="shared" si="5"/>
        <v>-1.6265144368191365E-2</v>
      </c>
      <c r="Q86" s="64"/>
      <c r="R86" s="64"/>
      <c r="S86" s="64"/>
      <c r="T86" s="64"/>
    </row>
    <row r="87" spans="1:20" s="42" customFormat="1" ht="10.5">
      <c r="A87" s="100" t="s">
        <v>108</v>
      </c>
      <c r="B87" s="101" t="s">
        <v>109</v>
      </c>
      <c r="C87" s="102"/>
      <c r="D87" s="102"/>
      <c r="E87" s="102"/>
      <c r="F87" s="122"/>
      <c r="G87" s="128"/>
      <c r="H87" s="129"/>
      <c r="I87" s="48"/>
      <c r="J87" s="48"/>
      <c r="K87" s="48"/>
      <c r="L87" s="63"/>
      <c r="Q87" s="64"/>
      <c r="R87" s="64"/>
      <c r="S87" s="64"/>
      <c r="T87" s="64"/>
    </row>
    <row r="88" spans="1:20" s="42" customFormat="1" ht="10.5">
      <c r="A88" s="100"/>
      <c r="B88" s="102" t="s">
        <v>10</v>
      </c>
      <c r="C88" s="101" t="s">
        <v>110</v>
      </c>
      <c r="D88" s="102"/>
      <c r="E88" s="102"/>
      <c r="F88" s="121"/>
      <c r="G88" s="102"/>
      <c r="H88" s="129"/>
      <c r="I88" s="48">
        <v>0</v>
      </c>
      <c r="J88" s="48">
        <v>0</v>
      </c>
      <c r="K88" s="48">
        <f>I88-J88</f>
        <v>0</v>
      </c>
      <c r="L88" s="63" t="str">
        <f>IF(J88=0,"-    ",K88/J88)</f>
        <v xml:space="preserve">-    </v>
      </c>
      <c r="Q88" s="64"/>
      <c r="R88" s="64"/>
      <c r="S88" s="64"/>
      <c r="T88" s="64"/>
    </row>
    <row r="89" spans="1:20" s="42" customFormat="1" ht="10.5">
      <c r="A89" s="100"/>
      <c r="B89" s="102" t="s">
        <v>22</v>
      </c>
      <c r="C89" s="101" t="s">
        <v>111</v>
      </c>
      <c r="D89" s="102"/>
      <c r="E89" s="102"/>
      <c r="F89" s="122"/>
      <c r="G89" s="130"/>
      <c r="H89" s="129"/>
      <c r="I89" s="48">
        <v>12288</v>
      </c>
      <c r="J89" s="48">
        <v>0</v>
      </c>
      <c r="K89" s="48">
        <f>I89-J89</f>
        <v>12288</v>
      </c>
      <c r="L89" s="63" t="str">
        <f>IF(J89=0,"-    ",K89/J89)</f>
        <v xml:space="preserve">-    </v>
      </c>
      <c r="Q89" s="64"/>
      <c r="R89" s="64"/>
      <c r="S89" s="64"/>
      <c r="T89" s="64"/>
    </row>
    <row r="90" spans="1:20" s="42" customFormat="1" ht="10.5">
      <c r="A90" s="125" t="s">
        <v>112</v>
      </c>
      <c r="B90" s="126"/>
      <c r="C90" s="126"/>
      <c r="D90" s="126"/>
      <c r="E90" s="126"/>
      <c r="F90" s="126"/>
      <c r="G90" s="131"/>
      <c r="H90" s="126"/>
      <c r="I90" s="95">
        <v>12288</v>
      </c>
      <c r="J90" s="95">
        <v>0</v>
      </c>
      <c r="K90" s="95">
        <f>I90-J90</f>
        <v>12288</v>
      </c>
      <c r="L90" s="96" t="str">
        <f>IF(J90=0,"-    ",K90/J90)</f>
        <v xml:space="preserve">-    </v>
      </c>
      <c r="Q90" s="64"/>
      <c r="R90" s="64"/>
      <c r="S90" s="64"/>
      <c r="T90" s="64"/>
    </row>
    <row r="91" spans="1:20" s="135" customFormat="1" ht="5.45" customHeight="1" thickBot="1">
      <c r="A91" s="132"/>
      <c r="B91" s="121"/>
      <c r="C91" s="121"/>
      <c r="D91" s="121"/>
      <c r="E91" s="121"/>
      <c r="F91" s="121"/>
      <c r="G91" s="121"/>
      <c r="H91" s="121"/>
      <c r="I91" s="133"/>
      <c r="J91" s="133"/>
      <c r="K91" s="133"/>
      <c r="L91" s="134"/>
      <c r="Q91" s="136"/>
      <c r="R91" s="136"/>
      <c r="S91" s="136"/>
      <c r="T91" s="136"/>
    </row>
    <row r="92" spans="1:20" s="42" customFormat="1" ht="11.25" thickBot="1">
      <c r="A92" s="137" t="s">
        <v>113</v>
      </c>
      <c r="B92" s="138"/>
      <c r="C92" s="138"/>
      <c r="D92" s="138"/>
      <c r="E92" s="138"/>
      <c r="F92" s="138"/>
      <c r="G92" s="138"/>
      <c r="H92" s="138"/>
      <c r="I92" s="139">
        <v>214920468</v>
      </c>
      <c r="J92" s="139">
        <v>218302014</v>
      </c>
      <c r="K92" s="139">
        <f>I92-J92</f>
        <v>-3381546</v>
      </c>
      <c r="L92" s="140">
        <f>IF(J92=0,"-    ",K92/J92)</f>
        <v>-1.5490218977091068E-2</v>
      </c>
      <c r="Q92" s="64"/>
      <c r="R92" s="64"/>
      <c r="S92" s="64"/>
      <c r="T92" s="64"/>
    </row>
    <row r="93" spans="1:20" s="141" customFormat="1" ht="10.5">
      <c r="A93" s="100" t="s">
        <v>114</v>
      </c>
      <c r="B93" s="101" t="s">
        <v>115</v>
      </c>
      <c r="C93" s="102"/>
      <c r="D93" s="102"/>
      <c r="E93" s="102"/>
      <c r="F93" s="122"/>
      <c r="G93" s="102"/>
      <c r="H93" s="129"/>
      <c r="I93" s="48"/>
      <c r="J93" s="48"/>
      <c r="K93" s="48"/>
      <c r="L93" s="63"/>
      <c r="Q93" s="142"/>
      <c r="R93" s="142"/>
      <c r="S93" s="142"/>
      <c r="T93" s="142"/>
    </row>
    <row r="94" spans="1:20" s="141" customFormat="1" ht="10.5">
      <c r="A94" s="100"/>
      <c r="B94" s="102" t="s">
        <v>116</v>
      </c>
      <c r="C94" s="101" t="s">
        <v>117</v>
      </c>
      <c r="D94" s="102"/>
      <c r="E94" s="102"/>
      <c r="F94" s="121"/>
      <c r="G94" s="102"/>
      <c r="H94" s="129"/>
      <c r="I94" s="48">
        <v>0</v>
      </c>
      <c r="J94" s="48">
        <v>0</v>
      </c>
      <c r="K94" s="48">
        <f>I94-J94</f>
        <v>0</v>
      </c>
      <c r="L94" s="63" t="str">
        <f>IF(J94=0,"-    ",K94/J94)</f>
        <v xml:space="preserve">-    </v>
      </c>
      <c r="Q94" s="142"/>
      <c r="R94" s="142"/>
      <c r="S94" s="142"/>
      <c r="T94" s="142"/>
    </row>
    <row r="95" spans="1:20" s="141" customFormat="1" ht="10.5">
      <c r="A95" s="100"/>
      <c r="B95" s="102" t="s">
        <v>14</v>
      </c>
      <c r="C95" s="121" t="s">
        <v>118</v>
      </c>
      <c r="D95" s="102"/>
      <c r="E95" s="102"/>
      <c r="F95" s="122"/>
      <c r="G95" s="102"/>
      <c r="H95" s="129"/>
      <c r="I95" s="48">
        <v>47063</v>
      </c>
      <c r="J95" s="48">
        <v>0</v>
      </c>
      <c r="K95" s="48">
        <f>I95-J95</f>
        <v>47063</v>
      </c>
      <c r="L95" s="63" t="str">
        <f>IF(J95=0,"-    ",K95/J95)</f>
        <v xml:space="preserve">-    </v>
      </c>
      <c r="Q95" s="142"/>
      <c r="R95" s="142"/>
      <c r="S95" s="142"/>
      <c r="T95" s="142"/>
    </row>
    <row r="96" spans="1:20" s="141" customFormat="1" ht="10.5">
      <c r="A96" s="100"/>
      <c r="B96" s="121" t="s">
        <v>16</v>
      </c>
      <c r="C96" s="102" t="s">
        <v>119</v>
      </c>
      <c r="D96" s="102"/>
      <c r="E96" s="102"/>
      <c r="F96" s="122"/>
      <c r="G96" s="102"/>
      <c r="H96" s="129"/>
      <c r="I96" s="48">
        <v>4553011</v>
      </c>
      <c r="J96" s="48">
        <v>4520673</v>
      </c>
      <c r="K96" s="48">
        <f>I96-J96</f>
        <v>32338</v>
      </c>
      <c r="L96" s="63">
        <f>IF(J96=0,"-    ",K96/J96)</f>
        <v>7.1533596878163939E-3</v>
      </c>
      <c r="Q96" s="142"/>
      <c r="R96" s="142"/>
      <c r="S96" s="142"/>
      <c r="T96" s="142"/>
    </row>
    <row r="97" spans="1:20" s="141" customFormat="1" ht="10.5">
      <c r="A97" s="100"/>
      <c r="B97" s="102" t="s">
        <v>18</v>
      </c>
      <c r="C97" s="101" t="s">
        <v>120</v>
      </c>
      <c r="D97" s="102"/>
      <c r="E97" s="102"/>
      <c r="F97" s="121"/>
      <c r="G97" s="130"/>
      <c r="H97" s="129"/>
      <c r="I97" s="48">
        <v>4771328</v>
      </c>
      <c r="J97" s="48">
        <v>4058547</v>
      </c>
      <c r="K97" s="48">
        <f>I97-J97</f>
        <v>712781</v>
      </c>
      <c r="L97" s="63">
        <f>IF(J97=0,"-    ",K97/J97)</f>
        <v>0.17562467553042999</v>
      </c>
      <c r="Q97" s="142"/>
      <c r="R97" s="142"/>
      <c r="S97" s="142"/>
      <c r="T97" s="142"/>
    </row>
    <row r="98" spans="1:20" s="42" customFormat="1" ht="11.25" thickBot="1">
      <c r="A98" s="143" t="s">
        <v>121</v>
      </c>
      <c r="B98" s="144"/>
      <c r="C98" s="144"/>
      <c r="D98" s="144"/>
      <c r="E98" s="144"/>
      <c r="F98" s="144"/>
      <c r="G98" s="145"/>
      <c r="H98" s="146"/>
      <c r="I98" s="147">
        <v>9371402</v>
      </c>
      <c r="J98" s="147">
        <v>8579220</v>
      </c>
      <c r="K98" s="147">
        <f>I98-J98</f>
        <v>792182</v>
      </c>
      <c r="L98" s="148">
        <f>IF(J98=0,"-    ",K98/J98)</f>
        <v>9.2337298728788861E-2</v>
      </c>
      <c r="Q98" s="64"/>
      <c r="R98" s="64"/>
      <c r="S98" s="64"/>
      <c r="T98" s="64"/>
    </row>
    <row r="99" spans="1:20" s="151" customFormat="1" ht="16.149999999999999" customHeight="1">
      <c r="A99" s="97"/>
      <c r="B99" s="97"/>
      <c r="C99" s="97"/>
      <c r="D99" s="97"/>
      <c r="E99" s="97"/>
      <c r="F99" s="97"/>
      <c r="G99" s="97"/>
      <c r="H99" s="97"/>
      <c r="I99" s="149"/>
      <c r="J99" s="149"/>
      <c r="K99" s="149"/>
      <c r="L99" s="150"/>
      <c r="Q99" s="152"/>
      <c r="R99" s="152"/>
      <c r="S99" s="152"/>
      <c r="T99" s="152"/>
    </row>
    <row r="100" spans="1:20" s="151" customFormat="1" ht="11.25">
      <c r="A100" s="97"/>
      <c r="B100" s="97"/>
      <c r="C100" s="97"/>
      <c r="D100" s="97"/>
      <c r="E100" s="97"/>
      <c r="F100" s="97"/>
      <c r="G100" s="97"/>
      <c r="H100" s="97"/>
      <c r="I100" s="149"/>
      <c r="J100" s="149"/>
      <c r="K100" s="149"/>
      <c r="L100" s="150"/>
      <c r="Q100" s="152"/>
      <c r="R100" s="152"/>
      <c r="S100" s="152"/>
      <c r="T100" s="152"/>
    </row>
    <row r="101" spans="1:20" s="158" customFormat="1" ht="12" thickBot="1">
      <c r="A101" s="153"/>
      <c r="B101" s="153"/>
      <c r="C101" s="153"/>
      <c r="D101" s="153"/>
      <c r="E101" s="153"/>
      <c r="F101" s="154"/>
      <c r="G101" s="155"/>
      <c r="H101" s="155"/>
      <c r="I101" s="156"/>
      <c r="J101" s="155"/>
      <c r="K101" s="155"/>
      <c r="L101" s="157"/>
      <c r="Q101" s="61"/>
      <c r="R101" s="61"/>
      <c r="S101" s="61"/>
      <c r="T101" s="61"/>
    </row>
    <row r="102" spans="1:20" ht="36" customHeight="1" thickBot="1">
      <c r="A102" s="159" t="s">
        <v>122</v>
      </c>
      <c r="B102" s="160"/>
      <c r="C102" s="160"/>
      <c r="D102" s="160"/>
      <c r="E102" s="160"/>
      <c r="F102" s="160"/>
      <c r="G102" s="160"/>
      <c r="H102" s="160"/>
      <c r="I102" s="160"/>
      <c r="J102" s="160"/>
      <c r="K102" s="161" t="s">
        <v>123</v>
      </c>
      <c r="L102" s="162"/>
    </row>
    <row r="103" spans="1:20" ht="13.5" thickBot="1">
      <c r="A103" s="163"/>
      <c r="B103" s="163"/>
      <c r="C103" s="163"/>
      <c r="D103" s="163"/>
      <c r="E103" s="163"/>
      <c r="F103" s="164"/>
      <c r="G103" s="155"/>
      <c r="H103" s="155"/>
      <c r="I103" s="9"/>
      <c r="J103" s="10"/>
      <c r="K103" s="10"/>
      <c r="L103" s="12"/>
    </row>
    <row r="104" spans="1:20" ht="13.15" customHeight="1">
      <c r="A104" s="165" t="s">
        <v>124</v>
      </c>
      <c r="B104" s="166"/>
      <c r="C104" s="166"/>
      <c r="D104" s="166"/>
      <c r="E104" s="166"/>
      <c r="F104" s="166"/>
      <c r="G104" s="166"/>
      <c r="H104" s="166"/>
      <c r="I104" s="15" t="s">
        <v>3</v>
      </c>
      <c r="J104" s="15" t="s">
        <v>4</v>
      </c>
      <c r="K104" s="15" t="s">
        <v>5</v>
      </c>
      <c r="L104" s="16"/>
    </row>
    <row r="105" spans="1:20" s="23" customFormat="1" ht="39.75" customHeight="1">
      <c r="A105" s="167"/>
      <c r="B105" s="168"/>
      <c r="C105" s="168"/>
      <c r="D105" s="168"/>
      <c r="E105" s="168"/>
      <c r="F105" s="168"/>
      <c r="G105" s="169"/>
      <c r="H105" s="168"/>
      <c r="I105" s="20"/>
      <c r="J105" s="20"/>
      <c r="K105" s="21" t="s">
        <v>6</v>
      </c>
      <c r="L105" s="22" t="s">
        <v>7</v>
      </c>
    </row>
    <row r="106" spans="1:20" s="57" customFormat="1" ht="11.25">
      <c r="A106" s="170"/>
      <c r="B106" s="171"/>
      <c r="C106" s="171"/>
      <c r="D106" s="171"/>
      <c r="E106" s="171"/>
      <c r="F106" s="172"/>
      <c r="G106" s="173"/>
      <c r="H106" s="174"/>
      <c r="I106" s="175"/>
      <c r="J106" s="176"/>
      <c r="K106" s="176"/>
      <c r="L106" s="177"/>
      <c r="Q106" s="61"/>
      <c r="R106" s="61"/>
      <c r="S106" s="61"/>
      <c r="T106" s="61"/>
    </row>
    <row r="107" spans="1:20" s="42" customFormat="1" ht="10.5">
      <c r="A107" s="49" t="s">
        <v>8</v>
      </c>
      <c r="B107" s="178" t="s">
        <v>125</v>
      </c>
      <c r="C107" s="44"/>
      <c r="D107" s="44"/>
      <c r="E107" s="44"/>
      <c r="F107" s="46"/>
      <c r="G107" s="47"/>
      <c r="H107" s="179"/>
      <c r="I107" s="48"/>
      <c r="J107" s="180"/>
      <c r="K107" s="180"/>
      <c r="L107" s="181"/>
      <c r="Q107" s="64"/>
      <c r="R107" s="64"/>
      <c r="S107" s="64"/>
      <c r="T107" s="64"/>
    </row>
    <row r="108" spans="1:20" s="42" customFormat="1" ht="10.5">
      <c r="A108" s="49"/>
      <c r="B108" s="44"/>
      <c r="C108" s="44"/>
      <c r="D108" s="44"/>
      <c r="E108" s="44"/>
      <c r="F108" s="97"/>
      <c r="G108" s="47"/>
      <c r="H108" s="179"/>
      <c r="I108" s="48"/>
      <c r="J108" s="180"/>
      <c r="K108" s="180"/>
      <c r="L108" s="181"/>
      <c r="Q108" s="64"/>
      <c r="R108" s="64"/>
      <c r="S108" s="64"/>
      <c r="T108" s="64"/>
    </row>
    <row r="109" spans="1:20" s="42" customFormat="1" ht="11.25">
      <c r="A109" s="43"/>
      <c r="B109" s="44" t="s">
        <v>10</v>
      </c>
      <c r="C109" s="45" t="s">
        <v>126</v>
      </c>
      <c r="D109" s="44"/>
      <c r="E109" s="44"/>
      <c r="F109" s="46"/>
      <c r="G109" s="47"/>
      <c r="H109" s="179"/>
      <c r="I109" s="48">
        <v>1423593</v>
      </c>
      <c r="J109" s="48">
        <v>1423593</v>
      </c>
      <c r="K109" s="48">
        <f t="shared" ref="K109:K124" si="6">I109-J109</f>
        <v>0</v>
      </c>
      <c r="L109" s="63">
        <f t="shared" ref="L109:L124" si="7">IF(J109=0,"-    ",K109/J109)</f>
        <v>0</v>
      </c>
      <c r="N109" s="182"/>
      <c r="Q109" s="64"/>
      <c r="R109" s="64"/>
      <c r="S109" s="64"/>
      <c r="T109" s="64"/>
    </row>
    <row r="110" spans="1:20" s="42" customFormat="1" ht="11.25">
      <c r="A110" s="43"/>
      <c r="B110" s="44" t="s">
        <v>22</v>
      </c>
      <c r="C110" s="183" t="s">
        <v>127</v>
      </c>
      <c r="D110" s="44"/>
      <c r="E110" s="44"/>
      <c r="F110" s="45"/>
      <c r="G110" s="47"/>
      <c r="H110" s="179"/>
      <c r="I110" s="48">
        <v>104880541</v>
      </c>
      <c r="J110" s="48">
        <v>107558190</v>
      </c>
      <c r="K110" s="48">
        <f t="shared" si="6"/>
        <v>-2677649</v>
      </c>
      <c r="L110" s="63">
        <f t="shared" si="7"/>
        <v>-2.4894887130398904E-2</v>
      </c>
      <c r="Q110" s="64"/>
      <c r="R110" s="64"/>
      <c r="S110" s="64"/>
      <c r="T110" s="64"/>
    </row>
    <row r="111" spans="1:20" s="57" customFormat="1" ht="11.25">
      <c r="A111" s="58"/>
      <c r="B111" s="44"/>
      <c r="C111" s="105" t="s">
        <v>12</v>
      </c>
      <c r="D111" s="105" t="s">
        <v>128</v>
      </c>
      <c r="E111" s="102"/>
      <c r="F111" s="52"/>
      <c r="G111" s="53"/>
      <c r="H111" s="184"/>
      <c r="I111" s="55">
        <v>36811998</v>
      </c>
      <c r="J111" s="55">
        <v>39223834</v>
      </c>
      <c r="K111" s="55">
        <f t="shared" si="6"/>
        <v>-2411836</v>
      </c>
      <c r="L111" s="60">
        <f t="shared" si="7"/>
        <v>-6.1489042606084864E-2</v>
      </c>
      <c r="Q111" s="61"/>
      <c r="R111" s="61"/>
      <c r="S111" s="61"/>
      <c r="T111" s="61"/>
    </row>
    <row r="112" spans="1:20" s="57" customFormat="1" ht="11.25">
      <c r="A112" s="58"/>
      <c r="B112" s="44"/>
      <c r="C112" s="105" t="s">
        <v>14</v>
      </c>
      <c r="D112" s="105" t="s">
        <v>129</v>
      </c>
      <c r="E112" s="102"/>
      <c r="F112" s="52"/>
      <c r="G112" s="53"/>
      <c r="H112" s="184"/>
      <c r="I112" s="55">
        <v>0</v>
      </c>
      <c r="J112" s="55">
        <v>0</v>
      </c>
      <c r="K112" s="55">
        <f t="shared" si="6"/>
        <v>0</v>
      </c>
      <c r="L112" s="60" t="str">
        <f t="shared" si="7"/>
        <v xml:space="preserve">-    </v>
      </c>
      <c r="Q112" s="61"/>
      <c r="R112" s="61"/>
      <c r="S112" s="61"/>
      <c r="T112" s="61"/>
    </row>
    <row r="113" spans="1:20" s="57" customFormat="1" ht="11.25">
      <c r="A113" s="110"/>
      <c r="B113" s="102"/>
      <c r="C113" s="105"/>
      <c r="D113" s="113" t="s">
        <v>130</v>
      </c>
      <c r="E113" s="113" t="s">
        <v>131</v>
      </c>
      <c r="F113" s="114"/>
      <c r="G113" s="105"/>
      <c r="H113" s="105"/>
      <c r="I113" s="55">
        <v>0</v>
      </c>
      <c r="J113" s="55">
        <v>0</v>
      </c>
      <c r="K113" s="55">
        <f t="shared" si="6"/>
        <v>0</v>
      </c>
      <c r="L113" s="60" t="str">
        <f t="shared" si="7"/>
        <v xml:space="preserve">-    </v>
      </c>
      <c r="Q113" s="61"/>
      <c r="R113" s="61"/>
      <c r="S113" s="61"/>
      <c r="T113" s="61"/>
    </row>
    <row r="114" spans="1:20" s="57" customFormat="1" ht="11.25">
      <c r="A114" s="110"/>
      <c r="B114" s="102"/>
      <c r="C114" s="105"/>
      <c r="D114" s="113" t="s">
        <v>27</v>
      </c>
      <c r="E114" s="113" t="s">
        <v>132</v>
      </c>
      <c r="F114" s="114"/>
      <c r="G114" s="105"/>
      <c r="H114" s="105"/>
      <c r="I114" s="55">
        <v>0</v>
      </c>
      <c r="J114" s="55">
        <v>0</v>
      </c>
      <c r="K114" s="55">
        <f t="shared" si="6"/>
        <v>0</v>
      </c>
      <c r="L114" s="60" t="str">
        <f t="shared" si="7"/>
        <v xml:space="preserve">-    </v>
      </c>
      <c r="Q114" s="61"/>
      <c r="R114" s="61"/>
      <c r="S114" s="61"/>
      <c r="T114" s="61"/>
    </row>
    <row r="115" spans="1:20" s="57" customFormat="1" ht="11.25">
      <c r="A115" s="110"/>
      <c r="B115" s="102"/>
      <c r="C115" s="105"/>
      <c r="D115" s="113" t="s">
        <v>133</v>
      </c>
      <c r="E115" s="113" t="s">
        <v>134</v>
      </c>
      <c r="F115" s="114"/>
      <c r="G115" s="105"/>
      <c r="H115" s="105"/>
      <c r="I115" s="55">
        <v>0</v>
      </c>
      <c r="J115" s="55">
        <v>0</v>
      </c>
      <c r="K115" s="55">
        <f t="shared" si="6"/>
        <v>0</v>
      </c>
      <c r="L115" s="60" t="str">
        <f t="shared" si="7"/>
        <v xml:space="preserve">-    </v>
      </c>
      <c r="Q115" s="61"/>
      <c r="R115" s="61"/>
      <c r="S115" s="61"/>
      <c r="T115" s="61"/>
    </row>
    <row r="116" spans="1:20" s="57" customFormat="1" ht="11.25">
      <c r="A116" s="110"/>
      <c r="B116" s="102"/>
      <c r="C116" s="185" t="s">
        <v>16</v>
      </c>
      <c r="D116" s="185" t="s">
        <v>135</v>
      </c>
      <c r="E116" s="105"/>
      <c r="F116" s="114"/>
      <c r="G116" s="105"/>
      <c r="H116" s="105"/>
      <c r="I116" s="55">
        <v>67884204</v>
      </c>
      <c r="J116" s="55">
        <v>68147564</v>
      </c>
      <c r="K116" s="55">
        <f t="shared" si="6"/>
        <v>-263360</v>
      </c>
      <c r="L116" s="60">
        <f t="shared" si="7"/>
        <v>-3.8645548650865936E-3</v>
      </c>
      <c r="Q116" s="61"/>
      <c r="R116" s="61"/>
      <c r="S116" s="61"/>
      <c r="T116" s="61"/>
    </row>
    <row r="117" spans="1:20" s="57" customFormat="1" ht="11.25">
      <c r="A117" s="110"/>
      <c r="B117" s="102"/>
      <c r="C117" s="185" t="s">
        <v>18</v>
      </c>
      <c r="D117" s="185" t="s">
        <v>136</v>
      </c>
      <c r="E117" s="105"/>
      <c r="F117" s="114"/>
      <c r="G117" s="105"/>
      <c r="H117" s="105"/>
      <c r="I117" s="55">
        <v>184339</v>
      </c>
      <c r="J117" s="55">
        <v>186792</v>
      </c>
      <c r="K117" s="55">
        <f t="shared" si="6"/>
        <v>-2453</v>
      </c>
      <c r="L117" s="60">
        <f t="shared" si="7"/>
        <v>-1.3132254057989635E-2</v>
      </c>
      <c r="Q117" s="61"/>
      <c r="R117" s="61"/>
      <c r="S117" s="61"/>
      <c r="T117" s="61"/>
    </row>
    <row r="118" spans="1:20" s="57" customFormat="1" ht="11.25">
      <c r="A118" s="58"/>
      <c r="B118" s="44"/>
      <c r="C118" s="185" t="s">
        <v>20</v>
      </c>
      <c r="D118" s="185" t="s">
        <v>137</v>
      </c>
      <c r="E118" s="44"/>
      <c r="F118" s="52"/>
      <c r="G118" s="53"/>
      <c r="H118" s="184"/>
      <c r="I118" s="55">
        <v>0</v>
      </c>
      <c r="J118" s="55">
        <v>0</v>
      </c>
      <c r="K118" s="55">
        <f t="shared" si="6"/>
        <v>0</v>
      </c>
      <c r="L118" s="60" t="str">
        <f t="shared" si="7"/>
        <v xml:space="preserve">-    </v>
      </c>
      <c r="Q118" s="61"/>
      <c r="R118" s="61"/>
      <c r="S118" s="61"/>
      <c r="T118" s="61"/>
    </row>
    <row r="119" spans="1:20" s="42" customFormat="1" ht="11.25">
      <c r="A119" s="43"/>
      <c r="B119" s="183" t="s">
        <v>46</v>
      </c>
      <c r="C119" s="183" t="s">
        <v>138</v>
      </c>
      <c r="D119" s="44"/>
      <c r="E119" s="44"/>
      <c r="F119" s="45"/>
      <c r="G119" s="47"/>
      <c r="H119" s="179"/>
      <c r="I119" s="48">
        <v>707163</v>
      </c>
      <c r="J119" s="48">
        <v>560482</v>
      </c>
      <c r="K119" s="48">
        <f t="shared" si="6"/>
        <v>146681</v>
      </c>
      <c r="L119" s="63">
        <f t="shared" si="7"/>
        <v>0.26170510382135376</v>
      </c>
      <c r="Q119" s="64"/>
      <c r="R119" s="64"/>
      <c r="S119" s="64"/>
      <c r="T119" s="64"/>
    </row>
    <row r="120" spans="1:20" s="42" customFormat="1" ht="11.25">
      <c r="A120" s="43"/>
      <c r="B120" s="183" t="s">
        <v>101</v>
      </c>
      <c r="C120" s="97" t="s">
        <v>139</v>
      </c>
      <c r="D120" s="44"/>
      <c r="E120" s="44"/>
      <c r="F120" s="45"/>
      <c r="G120" s="47"/>
      <c r="H120" s="179"/>
      <c r="I120" s="48">
        <v>4260596</v>
      </c>
      <c r="J120" s="48">
        <v>4346028</v>
      </c>
      <c r="K120" s="48">
        <f t="shared" si="6"/>
        <v>-85432</v>
      </c>
      <c r="L120" s="63">
        <f t="shared" si="7"/>
        <v>-1.965748955137887E-2</v>
      </c>
      <c r="Q120" s="64"/>
      <c r="R120" s="64"/>
      <c r="S120" s="64"/>
      <c r="T120" s="64"/>
    </row>
    <row r="121" spans="1:20" s="42" customFormat="1" ht="10.5">
      <c r="A121" s="43"/>
      <c r="B121" s="183" t="s">
        <v>140</v>
      </c>
      <c r="C121" s="97" t="s">
        <v>141</v>
      </c>
      <c r="D121" s="44"/>
      <c r="E121" s="44"/>
      <c r="F121" s="46"/>
      <c r="G121" s="47"/>
      <c r="H121" s="179"/>
      <c r="I121" s="48">
        <v>0</v>
      </c>
      <c r="J121" s="48">
        <v>0</v>
      </c>
      <c r="K121" s="48">
        <f t="shared" si="6"/>
        <v>0</v>
      </c>
      <c r="L121" s="63" t="str">
        <f t="shared" si="7"/>
        <v xml:space="preserve">-    </v>
      </c>
      <c r="Q121" s="64"/>
      <c r="R121" s="64"/>
      <c r="S121" s="64"/>
      <c r="T121" s="64"/>
    </row>
    <row r="122" spans="1:20" s="42" customFormat="1" ht="11.25">
      <c r="A122" s="43"/>
      <c r="B122" s="183" t="s">
        <v>142</v>
      </c>
      <c r="C122" s="97" t="s">
        <v>143</v>
      </c>
      <c r="D122" s="44"/>
      <c r="E122" s="44"/>
      <c r="F122" s="45"/>
      <c r="G122" s="47"/>
      <c r="H122" s="179"/>
      <c r="I122" s="48">
        <v>362869</v>
      </c>
      <c r="J122" s="48">
        <v>295210</v>
      </c>
      <c r="K122" s="48">
        <f t="shared" si="6"/>
        <v>67659</v>
      </c>
      <c r="L122" s="63">
        <f t="shared" si="7"/>
        <v>0.22918939060329935</v>
      </c>
      <c r="Q122" s="64"/>
      <c r="R122" s="64"/>
      <c r="S122" s="64"/>
      <c r="T122" s="64"/>
    </row>
    <row r="123" spans="1:20" s="42" customFormat="1" ht="11.25">
      <c r="A123" s="43"/>
      <c r="B123" s="183" t="s">
        <v>144</v>
      </c>
      <c r="C123" s="97" t="s">
        <v>145</v>
      </c>
      <c r="D123" s="44"/>
      <c r="E123" s="44"/>
      <c r="F123" s="45"/>
      <c r="G123" s="47"/>
      <c r="H123" s="179"/>
      <c r="I123" s="186">
        <v>355897</v>
      </c>
      <c r="J123" s="186">
        <v>70344</v>
      </c>
      <c r="K123" s="48">
        <f t="shared" si="6"/>
        <v>285553</v>
      </c>
      <c r="L123" s="63">
        <f t="shared" si="7"/>
        <v>4.0593796201523942</v>
      </c>
      <c r="Q123" s="64"/>
      <c r="R123" s="64"/>
      <c r="S123" s="64"/>
      <c r="T123" s="64"/>
    </row>
    <row r="124" spans="1:20" s="42" customFormat="1" ht="10.5">
      <c r="A124" s="92" t="s">
        <v>58</v>
      </c>
      <c r="B124" s="93"/>
      <c r="C124" s="93"/>
      <c r="D124" s="93"/>
      <c r="E124" s="93"/>
      <c r="F124" s="93"/>
      <c r="G124" s="187"/>
      <c r="H124" s="93"/>
      <c r="I124" s="95">
        <v>111990659</v>
      </c>
      <c r="J124" s="95">
        <v>114253847</v>
      </c>
      <c r="K124" s="95">
        <f t="shared" si="6"/>
        <v>-2263188</v>
      </c>
      <c r="L124" s="96">
        <f t="shared" si="7"/>
        <v>-1.9808418354613479E-2</v>
      </c>
      <c r="Q124" s="64"/>
      <c r="R124" s="64"/>
      <c r="S124" s="64"/>
      <c r="T124" s="64"/>
    </row>
    <row r="125" spans="1:20" s="42" customFormat="1" ht="10.5">
      <c r="A125" s="188" t="s">
        <v>59</v>
      </c>
      <c r="B125" s="178" t="s">
        <v>146</v>
      </c>
      <c r="C125" s="183"/>
      <c r="D125" s="44"/>
      <c r="E125" s="44"/>
      <c r="F125" s="46"/>
      <c r="G125" s="189"/>
      <c r="H125" s="179"/>
      <c r="I125" s="48"/>
      <c r="J125" s="48"/>
      <c r="K125" s="48"/>
      <c r="L125" s="63"/>
      <c r="Q125" s="64"/>
      <c r="R125" s="64"/>
      <c r="S125" s="64"/>
      <c r="T125" s="64"/>
    </row>
    <row r="126" spans="1:20" s="42" customFormat="1" ht="10.5">
      <c r="A126" s="188"/>
      <c r="B126" s="183" t="s">
        <v>12</v>
      </c>
      <c r="C126" s="178" t="s">
        <v>147</v>
      </c>
      <c r="D126" s="44"/>
      <c r="E126" s="44"/>
      <c r="F126" s="46"/>
      <c r="G126" s="47"/>
      <c r="H126" s="179"/>
      <c r="I126" s="48">
        <v>0</v>
      </c>
      <c r="J126" s="48">
        <v>0</v>
      </c>
      <c r="K126" s="48">
        <f t="shared" ref="K126:K131" si="8">I126-J126</f>
        <v>0</v>
      </c>
      <c r="L126" s="63" t="str">
        <f t="shared" ref="L126:L131" si="9">IF(J126=0,"-    ",K126/J126)</f>
        <v xml:space="preserve">-    </v>
      </c>
      <c r="Q126" s="64"/>
      <c r="R126" s="64"/>
      <c r="S126" s="64"/>
      <c r="T126" s="64"/>
    </row>
    <row r="127" spans="1:20" s="42" customFormat="1" ht="10.5">
      <c r="A127" s="188"/>
      <c r="B127" s="183" t="s">
        <v>14</v>
      </c>
      <c r="C127" s="178" t="s">
        <v>148</v>
      </c>
      <c r="D127" s="44"/>
      <c r="E127" s="44"/>
      <c r="F127" s="97"/>
      <c r="G127" s="47"/>
      <c r="H127" s="179"/>
      <c r="I127" s="48">
        <v>442050</v>
      </c>
      <c r="J127" s="48">
        <v>551339</v>
      </c>
      <c r="K127" s="48">
        <f t="shared" si="8"/>
        <v>-109289</v>
      </c>
      <c r="L127" s="63">
        <f t="shared" si="9"/>
        <v>-0.19822468571967519</v>
      </c>
      <c r="Q127" s="64"/>
      <c r="R127" s="64"/>
      <c r="S127" s="64"/>
      <c r="T127" s="64"/>
    </row>
    <row r="128" spans="1:20" s="42" customFormat="1" ht="10.5">
      <c r="A128" s="188"/>
      <c r="B128" s="183" t="s">
        <v>16</v>
      </c>
      <c r="C128" s="178" t="s">
        <v>149</v>
      </c>
      <c r="D128" s="44"/>
      <c r="E128" s="44"/>
      <c r="F128" s="46"/>
      <c r="G128" s="47"/>
      <c r="H128" s="179"/>
      <c r="I128" s="48">
        <v>0</v>
      </c>
      <c r="J128" s="48">
        <v>0</v>
      </c>
      <c r="K128" s="48">
        <f t="shared" si="8"/>
        <v>0</v>
      </c>
      <c r="L128" s="63" t="str">
        <f t="shared" si="9"/>
        <v xml:space="preserve">-    </v>
      </c>
      <c r="Q128" s="64"/>
      <c r="R128" s="64"/>
      <c r="S128" s="64"/>
      <c r="T128" s="64"/>
    </row>
    <row r="129" spans="1:20" s="42" customFormat="1" ht="10.5">
      <c r="A129" s="188"/>
      <c r="B129" s="183" t="s">
        <v>18</v>
      </c>
      <c r="C129" s="183" t="s">
        <v>150</v>
      </c>
      <c r="D129" s="44"/>
      <c r="E129" s="44"/>
      <c r="F129" s="97"/>
      <c r="G129" s="47"/>
      <c r="H129" s="179"/>
      <c r="I129" s="48">
        <v>8869680</v>
      </c>
      <c r="J129" s="48">
        <v>6778531</v>
      </c>
      <c r="K129" s="48">
        <f t="shared" si="8"/>
        <v>2091149</v>
      </c>
      <c r="L129" s="63">
        <f t="shared" si="9"/>
        <v>0.30849589682484302</v>
      </c>
      <c r="Q129" s="64"/>
      <c r="R129" s="64"/>
      <c r="S129" s="64"/>
      <c r="T129" s="64"/>
    </row>
    <row r="130" spans="1:20" s="42" customFormat="1" ht="10.5">
      <c r="A130" s="188"/>
      <c r="B130" s="183" t="s">
        <v>20</v>
      </c>
      <c r="C130" s="183" t="s">
        <v>151</v>
      </c>
      <c r="D130" s="44"/>
      <c r="E130" s="44"/>
      <c r="F130" s="97"/>
      <c r="G130" s="190"/>
      <c r="H130" s="179"/>
      <c r="I130" s="48">
        <v>1828080</v>
      </c>
      <c r="J130" s="48">
        <v>1520484</v>
      </c>
      <c r="K130" s="48">
        <f t="shared" si="8"/>
        <v>307596</v>
      </c>
      <c r="L130" s="63">
        <f t="shared" si="9"/>
        <v>0.2023013724577174</v>
      </c>
      <c r="Q130" s="64"/>
      <c r="R130" s="64"/>
      <c r="S130" s="64"/>
      <c r="T130" s="64"/>
    </row>
    <row r="131" spans="1:20" s="42" customFormat="1" ht="10.5">
      <c r="A131" s="125" t="s">
        <v>107</v>
      </c>
      <c r="B131" s="126"/>
      <c r="C131" s="126"/>
      <c r="D131" s="126"/>
      <c r="E131" s="126"/>
      <c r="F131" s="126"/>
      <c r="G131" s="191"/>
      <c r="H131" s="126"/>
      <c r="I131" s="95">
        <v>11139810</v>
      </c>
      <c r="J131" s="95">
        <v>8850354</v>
      </c>
      <c r="K131" s="95">
        <f t="shared" si="8"/>
        <v>2289456</v>
      </c>
      <c r="L131" s="96">
        <f t="shared" si="9"/>
        <v>0.25868524581050656</v>
      </c>
      <c r="Q131" s="64"/>
      <c r="R131" s="64"/>
      <c r="S131" s="64"/>
      <c r="T131" s="64"/>
    </row>
    <row r="132" spans="1:20" s="42" customFormat="1" ht="10.5">
      <c r="A132" s="188" t="s">
        <v>108</v>
      </c>
      <c r="B132" s="183" t="s">
        <v>152</v>
      </c>
      <c r="C132" s="183"/>
      <c r="D132" s="44"/>
      <c r="E132" s="44"/>
      <c r="F132" s="97"/>
      <c r="G132" s="189"/>
      <c r="H132" s="179"/>
      <c r="I132" s="48"/>
      <c r="J132" s="48"/>
      <c r="K132" s="48"/>
      <c r="L132" s="63"/>
      <c r="Q132" s="64"/>
      <c r="R132" s="64"/>
      <c r="S132" s="64"/>
      <c r="T132" s="64"/>
    </row>
    <row r="133" spans="1:20" s="42" customFormat="1" ht="10.5">
      <c r="A133" s="188"/>
      <c r="B133" s="183" t="s">
        <v>12</v>
      </c>
      <c r="C133" s="183" t="s">
        <v>153</v>
      </c>
      <c r="D133" s="44"/>
      <c r="E133" s="44"/>
      <c r="F133" s="97"/>
      <c r="G133" s="47"/>
      <c r="H133" s="179"/>
      <c r="I133" s="48">
        <v>910379</v>
      </c>
      <c r="J133" s="48">
        <v>843614</v>
      </c>
      <c r="K133" s="48">
        <f>I133-J133</f>
        <v>66765</v>
      </c>
      <c r="L133" s="63">
        <f>IF(J133=0,"-    ",K133/J133)</f>
        <v>7.914164534965043E-2</v>
      </c>
      <c r="Q133" s="64"/>
      <c r="R133" s="64"/>
      <c r="S133" s="64"/>
      <c r="T133" s="64"/>
    </row>
    <row r="134" spans="1:20" s="42" customFormat="1" ht="10.5">
      <c r="A134" s="188"/>
      <c r="B134" s="183" t="s">
        <v>14</v>
      </c>
      <c r="C134" s="183" t="s">
        <v>154</v>
      </c>
      <c r="D134" s="44"/>
      <c r="E134" s="44"/>
      <c r="F134" s="97"/>
      <c r="G134" s="190"/>
      <c r="H134" s="179"/>
      <c r="I134" s="48">
        <v>0</v>
      </c>
      <c r="J134" s="48">
        <v>0</v>
      </c>
      <c r="K134" s="48">
        <f>I134-J134</f>
        <v>0</v>
      </c>
      <c r="L134" s="63" t="str">
        <f>IF(J134=0,"-    ",K134/J134)</f>
        <v xml:space="preserve">-    </v>
      </c>
      <c r="Q134" s="64"/>
      <c r="R134" s="64"/>
      <c r="S134" s="64"/>
      <c r="T134" s="64"/>
    </row>
    <row r="135" spans="1:20" s="42" customFormat="1" ht="10.5">
      <c r="A135" s="125" t="s">
        <v>112</v>
      </c>
      <c r="B135" s="126"/>
      <c r="C135" s="126"/>
      <c r="D135" s="126"/>
      <c r="E135" s="126"/>
      <c r="F135" s="126"/>
      <c r="G135" s="131"/>
      <c r="H135" s="126"/>
      <c r="I135" s="95">
        <v>910379</v>
      </c>
      <c r="J135" s="95">
        <v>843614</v>
      </c>
      <c r="K135" s="95">
        <f>I135-J135</f>
        <v>66765</v>
      </c>
      <c r="L135" s="96">
        <f>IF(J135=0,"-    ",K135/J135)</f>
        <v>7.914164534965043E-2</v>
      </c>
      <c r="Q135" s="64"/>
      <c r="R135" s="64"/>
      <c r="S135" s="64"/>
      <c r="T135" s="64"/>
    </row>
    <row r="136" spans="1:20" s="42" customFormat="1" ht="10.5">
      <c r="A136" s="192" t="s">
        <v>114</v>
      </c>
      <c r="B136" s="178" t="s">
        <v>155</v>
      </c>
      <c r="C136" s="193"/>
      <c r="D136" s="193"/>
      <c r="E136" s="193"/>
      <c r="F136" s="46"/>
      <c r="G136" s="46"/>
      <c r="H136" s="46"/>
      <c r="I136" s="48"/>
      <c r="J136" s="48"/>
      <c r="K136" s="48"/>
      <c r="L136" s="63"/>
      <c r="Q136" s="64"/>
      <c r="R136" s="64"/>
      <c r="S136" s="64"/>
      <c r="T136" s="64"/>
    </row>
    <row r="137" spans="1:20" s="42" customFormat="1" ht="11.25">
      <c r="A137" s="49"/>
      <c r="B137" s="44"/>
      <c r="C137" s="44"/>
      <c r="D137" s="44"/>
      <c r="E137" s="44"/>
      <c r="F137" s="178"/>
      <c r="G137" s="194" t="s">
        <v>44</v>
      </c>
      <c r="H137" s="195" t="s">
        <v>45</v>
      </c>
      <c r="I137" s="48"/>
      <c r="J137" s="48"/>
      <c r="K137" s="48"/>
      <c r="L137" s="63"/>
      <c r="Q137" s="64"/>
      <c r="R137" s="64"/>
      <c r="S137" s="64"/>
      <c r="T137" s="64"/>
    </row>
    <row r="138" spans="1:20" s="42" customFormat="1" ht="10.5">
      <c r="A138" s="49"/>
      <c r="B138" s="183" t="s">
        <v>12</v>
      </c>
      <c r="C138" s="178" t="s">
        <v>156</v>
      </c>
      <c r="D138" s="44"/>
      <c r="E138" s="44"/>
      <c r="F138" s="178"/>
      <c r="G138" s="180"/>
      <c r="H138" s="179"/>
      <c r="I138" s="196">
        <v>0</v>
      </c>
      <c r="J138" s="196">
        <v>0</v>
      </c>
      <c r="K138" s="196">
        <f t="shared" ref="K138:K156" si="10">I138-J138</f>
        <v>0</v>
      </c>
      <c r="L138" s="197" t="str">
        <f t="shared" ref="L138:L156" si="11">IF(J138=0,"-    ",K138/J138)</f>
        <v xml:space="preserve">-    </v>
      </c>
      <c r="Q138" s="64"/>
      <c r="R138" s="64"/>
      <c r="S138" s="64"/>
      <c r="T138" s="64"/>
    </row>
    <row r="139" spans="1:20" s="42" customFormat="1" ht="10.5">
      <c r="A139" s="49"/>
      <c r="B139" s="183" t="s">
        <v>14</v>
      </c>
      <c r="C139" s="198" t="s">
        <v>157</v>
      </c>
      <c r="D139" s="44"/>
      <c r="E139" s="44"/>
      <c r="F139" s="46"/>
      <c r="G139" s="180"/>
      <c r="H139" s="179"/>
      <c r="I139" s="196">
        <v>0</v>
      </c>
      <c r="J139" s="196">
        <v>0</v>
      </c>
      <c r="K139" s="196">
        <f t="shared" si="10"/>
        <v>0</v>
      </c>
      <c r="L139" s="197" t="str">
        <f t="shared" si="11"/>
        <v xml:space="preserve">-    </v>
      </c>
      <c r="Q139" s="64"/>
      <c r="R139" s="64"/>
      <c r="S139" s="64"/>
      <c r="T139" s="64"/>
    </row>
    <row r="140" spans="1:20" s="42" customFormat="1" ht="10.5">
      <c r="A140" s="49"/>
      <c r="B140" s="183" t="s">
        <v>16</v>
      </c>
      <c r="C140" s="178" t="s">
        <v>158</v>
      </c>
      <c r="D140" s="44"/>
      <c r="E140" s="44"/>
      <c r="F140" s="46"/>
      <c r="G140" s="180"/>
      <c r="H140" s="179"/>
      <c r="I140" s="196">
        <v>10459535</v>
      </c>
      <c r="J140" s="196">
        <v>2130591</v>
      </c>
      <c r="K140" s="196">
        <f t="shared" si="10"/>
        <v>8328944</v>
      </c>
      <c r="L140" s="197">
        <f t="shared" si="11"/>
        <v>3.9092176771609379</v>
      </c>
      <c r="Q140" s="64"/>
      <c r="R140" s="64"/>
      <c r="S140" s="64"/>
      <c r="T140" s="64"/>
    </row>
    <row r="141" spans="1:20" s="42" customFormat="1" ht="10.5">
      <c r="A141" s="49"/>
      <c r="B141" s="183" t="s">
        <v>18</v>
      </c>
      <c r="C141" s="198" t="s">
        <v>159</v>
      </c>
      <c r="D141" s="44"/>
      <c r="E141" s="44"/>
      <c r="F141" s="178"/>
      <c r="G141" s="180"/>
      <c r="H141" s="179"/>
      <c r="I141" s="196">
        <v>895712</v>
      </c>
      <c r="J141" s="196">
        <v>293739</v>
      </c>
      <c r="K141" s="196">
        <f t="shared" si="10"/>
        <v>601973</v>
      </c>
      <c r="L141" s="197">
        <f t="shared" si="11"/>
        <v>2.0493465287210757</v>
      </c>
      <c r="Q141" s="64"/>
      <c r="R141" s="64"/>
      <c r="S141" s="64"/>
      <c r="T141" s="64"/>
    </row>
    <row r="142" spans="1:20" s="42" customFormat="1" ht="10.5">
      <c r="A142" s="49"/>
      <c r="B142" s="183" t="s">
        <v>20</v>
      </c>
      <c r="C142" s="178" t="s">
        <v>160</v>
      </c>
      <c r="D142" s="44"/>
      <c r="E142" s="44"/>
      <c r="F142" s="46"/>
      <c r="G142" s="180">
        <f>G143+G144+G145+G146+G147+G148</f>
        <v>0</v>
      </c>
      <c r="H142" s="199">
        <f>H143+H144+H145+H146+H147+H148</f>
        <v>0</v>
      </c>
      <c r="I142" s="196">
        <v>30191242</v>
      </c>
      <c r="J142" s="196">
        <v>34214085</v>
      </c>
      <c r="K142" s="196">
        <f t="shared" si="10"/>
        <v>-4022843</v>
      </c>
      <c r="L142" s="197">
        <f t="shared" si="11"/>
        <v>-0.11757856450055584</v>
      </c>
      <c r="Q142" s="64"/>
      <c r="R142" s="64"/>
      <c r="S142" s="64"/>
      <c r="T142" s="64"/>
    </row>
    <row r="143" spans="1:20" s="57" customFormat="1" ht="11.25">
      <c r="A143" s="49"/>
      <c r="B143" s="44"/>
      <c r="C143" s="52" t="s">
        <v>25</v>
      </c>
      <c r="D143" s="200" t="s">
        <v>161</v>
      </c>
      <c r="E143" s="200"/>
      <c r="F143" s="201"/>
      <c r="G143" s="86"/>
      <c r="H143" s="202"/>
      <c r="I143" s="203">
        <v>21366546</v>
      </c>
      <c r="J143" s="203">
        <v>14579689</v>
      </c>
      <c r="K143" s="203">
        <f t="shared" si="10"/>
        <v>6786857</v>
      </c>
      <c r="L143" s="204">
        <f t="shared" si="11"/>
        <v>0.46550080732174742</v>
      </c>
      <c r="Q143" s="61"/>
      <c r="R143" s="61"/>
      <c r="S143" s="61"/>
      <c r="T143" s="61"/>
    </row>
    <row r="144" spans="1:20" s="57" customFormat="1" ht="19.149999999999999" customHeight="1">
      <c r="A144" s="49"/>
      <c r="B144" s="44"/>
      <c r="C144" s="52" t="s">
        <v>27</v>
      </c>
      <c r="D144" s="200" t="s">
        <v>162</v>
      </c>
      <c r="E144" s="200"/>
      <c r="F144" s="201"/>
      <c r="G144" s="86"/>
      <c r="H144" s="202"/>
      <c r="I144" s="203">
        <v>0</v>
      </c>
      <c r="J144" s="203">
        <v>0</v>
      </c>
      <c r="K144" s="203">
        <f t="shared" si="10"/>
        <v>0</v>
      </c>
      <c r="L144" s="204" t="str">
        <f t="shared" si="11"/>
        <v xml:space="preserve">-    </v>
      </c>
      <c r="Q144" s="61"/>
      <c r="R144" s="61"/>
      <c r="S144" s="61"/>
      <c r="T144" s="61"/>
    </row>
    <row r="145" spans="1:20" s="57" customFormat="1" ht="19.149999999999999" customHeight="1">
      <c r="A145" s="49"/>
      <c r="B145" s="44"/>
      <c r="C145" s="52" t="s">
        <v>51</v>
      </c>
      <c r="D145" s="200" t="s">
        <v>163</v>
      </c>
      <c r="E145" s="200"/>
      <c r="F145" s="201"/>
      <c r="G145" s="86"/>
      <c r="H145" s="202"/>
      <c r="I145" s="203">
        <v>0</v>
      </c>
      <c r="J145" s="203">
        <v>0</v>
      </c>
      <c r="K145" s="203">
        <f t="shared" si="10"/>
        <v>0</v>
      </c>
      <c r="L145" s="204" t="str">
        <f t="shared" si="11"/>
        <v xml:space="preserve">-    </v>
      </c>
      <c r="Q145" s="61"/>
      <c r="R145" s="61"/>
      <c r="S145" s="61"/>
      <c r="T145" s="61"/>
    </row>
    <row r="146" spans="1:20" s="57" customFormat="1" ht="11.25">
      <c r="A146" s="49"/>
      <c r="B146" s="44"/>
      <c r="C146" s="52" t="s">
        <v>53</v>
      </c>
      <c r="D146" s="200" t="s">
        <v>164</v>
      </c>
      <c r="E146" s="200"/>
      <c r="F146" s="201"/>
      <c r="G146" s="86"/>
      <c r="H146" s="202"/>
      <c r="I146" s="203">
        <v>8475939</v>
      </c>
      <c r="J146" s="203">
        <v>18997464</v>
      </c>
      <c r="K146" s="203">
        <f t="shared" si="10"/>
        <v>-10521525</v>
      </c>
      <c r="L146" s="204">
        <f t="shared" si="11"/>
        <v>-0.55383839653545341</v>
      </c>
      <c r="Q146" s="61"/>
      <c r="R146" s="61"/>
      <c r="S146" s="61"/>
      <c r="T146" s="61"/>
    </row>
    <row r="147" spans="1:20" s="57" customFormat="1" ht="21.6" customHeight="1">
      <c r="A147" s="49"/>
      <c r="B147" s="44"/>
      <c r="C147" s="52" t="s">
        <v>165</v>
      </c>
      <c r="D147" s="200" t="s">
        <v>166</v>
      </c>
      <c r="E147" s="200"/>
      <c r="F147" s="201"/>
      <c r="G147" s="86"/>
      <c r="H147" s="202"/>
      <c r="I147" s="203">
        <v>0</v>
      </c>
      <c r="J147" s="203">
        <v>0</v>
      </c>
      <c r="K147" s="203">
        <f t="shared" si="10"/>
        <v>0</v>
      </c>
      <c r="L147" s="204" t="str">
        <f t="shared" si="11"/>
        <v xml:space="preserve">-    </v>
      </c>
      <c r="Q147" s="61"/>
      <c r="R147" s="61"/>
      <c r="S147" s="61"/>
      <c r="T147" s="61"/>
    </row>
    <row r="148" spans="1:20" s="57" customFormat="1" ht="11.25">
      <c r="A148" s="49"/>
      <c r="B148" s="44"/>
      <c r="C148" s="52" t="s">
        <v>167</v>
      </c>
      <c r="D148" s="200" t="s">
        <v>168</v>
      </c>
      <c r="E148" s="200"/>
      <c r="F148" s="201"/>
      <c r="G148" s="86"/>
      <c r="H148" s="202"/>
      <c r="I148" s="203">
        <v>348757</v>
      </c>
      <c r="J148" s="203">
        <v>636932</v>
      </c>
      <c r="K148" s="203">
        <f t="shared" si="10"/>
        <v>-288175</v>
      </c>
      <c r="L148" s="204">
        <f t="shared" si="11"/>
        <v>-0.45244233293349995</v>
      </c>
      <c r="Q148" s="61"/>
      <c r="R148" s="61"/>
      <c r="S148" s="61"/>
      <c r="T148" s="61"/>
    </row>
    <row r="149" spans="1:20" s="42" customFormat="1" ht="10.5">
      <c r="A149" s="49"/>
      <c r="B149" s="183" t="s">
        <v>36</v>
      </c>
      <c r="C149" s="183" t="s">
        <v>169</v>
      </c>
      <c r="D149" s="183"/>
      <c r="E149" s="44"/>
      <c r="F149" s="178"/>
      <c r="G149" s="180"/>
      <c r="H149" s="179"/>
      <c r="I149" s="196">
        <v>2254378</v>
      </c>
      <c r="J149" s="196">
        <v>3407615</v>
      </c>
      <c r="K149" s="196">
        <f t="shared" si="10"/>
        <v>-1153237</v>
      </c>
      <c r="L149" s="197">
        <f t="shared" si="11"/>
        <v>-0.33842937068888357</v>
      </c>
      <c r="Q149" s="64"/>
      <c r="R149" s="64"/>
      <c r="S149" s="64"/>
      <c r="T149" s="64"/>
    </row>
    <row r="150" spans="1:20" s="42" customFormat="1" ht="10.5">
      <c r="A150" s="49"/>
      <c r="B150" s="183" t="s">
        <v>38</v>
      </c>
      <c r="C150" s="178" t="s">
        <v>170</v>
      </c>
      <c r="D150" s="183"/>
      <c r="E150" s="44"/>
      <c r="F150" s="178"/>
      <c r="G150" s="180"/>
      <c r="H150" s="179"/>
      <c r="I150" s="196">
        <v>17822032</v>
      </c>
      <c r="J150" s="196">
        <v>18302374</v>
      </c>
      <c r="K150" s="196">
        <f t="shared" si="10"/>
        <v>-480342</v>
      </c>
      <c r="L150" s="197">
        <f t="shared" si="11"/>
        <v>-2.6244792069050716E-2</v>
      </c>
      <c r="Q150" s="64"/>
      <c r="R150" s="64"/>
      <c r="S150" s="64"/>
      <c r="T150" s="64"/>
    </row>
    <row r="151" spans="1:20" s="42" customFormat="1" ht="10.5">
      <c r="A151" s="49"/>
      <c r="B151" s="183" t="s">
        <v>40</v>
      </c>
      <c r="C151" s="178" t="s">
        <v>171</v>
      </c>
      <c r="D151" s="183"/>
      <c r="E151" s="44"/>
      <c r="F151" s="178"/>
      <c r="G151" s="180"/>
      <c r="H151" s="179"/>
      <c r="I151" s="196">
        <v>0</v>
      </c>
      <c r="J151" s="196">
        <v>0</v>
      </c>
      <c r="K151" s="196">
        <f t="shared" si="10"/>
        <v>0</v>
      </c>
      <c r="L151" s="197" t="str">
        <f t="shared" si="11"/>
        <v xml:space="preserve">-    </v>
      </c>
      <c r="Q151" s="64"/>
      <c r="R151" s="64"/>
      <c r="S151" s="64"/>
      <c r="T151" s="64"/>
    </row>
    <row r="152" spans="1:20" s="42" customFormat="1" ht="11.25">
      <c r="A152" s="49"/>
      <c r="B152" s="183" t="s">
        <v>42</v>
      </c>
      <c r="C152" s="178" t="s">
        <v>172</v>
      </c>
      <c r="D152" s="183"/>
      <c r="E152" s="44"/>
      <c r="F152" s="205"/>
      <c r="G152" s="180"/>
      <c r="H152" s="179"/>
      <c r="I152" s="196">
        <v>1443007</v>
      </c>
      <c r="J152" s="196">
        <v>4972268</v>
      </c>
      <c r="K152" s="196">
        <f t="shared" si="10"/>
        <v>-3529261</v>
      </c>
      <c r="L152" s="197">
        <f t="shared" si="11"/>
        <v>-0.70978897356296966</v>
      </c>
      <c r="Q152" s="64"/>
      <c r="R152" s="64"/>
      <c r="S152" s="64"/>
      <c r="T152" s="64"/>
    </row>
    <row r="153" spans="1:20" s="42" customFormat="1" ht="11.25">
      <c r="A153" s="206"/>
      <c r="B153" s="207" t="s">
        <v>173</v>
      </c>
      <c r="C153" s="178" t="s">
        <v>174</v>
      </c>
      <c r="D153" s="207"/>
      <c r="E153" s="10"/>
      <c r="F153" s="205"/>
      <c r="G153" s="208"/>
      <c r="H153" s="209"/>
      <c r="I153" s="196">
        <v>0</v>
      </c>
      <c r="J153" s="196">
        <v>0</v>
      </c>
      <c r="K153" s="196">
        <f t="shared" si="10"/>
        <v>0</v>
      </c>
      <c r="L153" s="197" t="str">
        <f t="shared" si="11"/>
        <v xml:space="preserve">-    </v>
      </c>
      <c r="Q153" s="64"/>
      <c r="R153" s="64"/>
      <c r="S153" s="64"/>
      <c r="T153" s="64"/>
    </row>
    <row r="154" spans="1:20" s="42" customFormat="1" ht="10.5">
      <c r="A154" s="49"/>
      <c r="B154" s="183" t="s">
        <v>175</v>
      </c>
      <c r="C154" s="178" t="s">
        <v>176</v>
      </c>
      <c r="D154" s="183"/>
      <c r="E154" s="44"/>
      <c r="F154" s="178"/>
      <c r="G154" s="180"/>
      <c r="H154" s="179"/>
      <c r="I154" s="196">
        <v>1581783</v>
      </c>
      <c r="J154" s="196">
        <v>5691125</v>
      </c>
      <c r="K154" s="196">
        <f t="shared" si="10"/>
        <v>-4109342</v>
      </c>
      <c r="L154" s="197">
        <f t="shared" si="11"/>
        <v>-0.7220614553361594</v>
      </c>
      <c r="Q154" s="64"/>
      <c r="R154" s="64"/>
      <c r="S154" s="64"/>
      <c r="T154" s="64"/>
    </row>
    <row r="155" spans="1:20" s="42" customFormat="1" ht="10.5">
      <c r="A155" s="49"/>
      <c r="B155" s="183" t="s">
        <v>177</v>
      </c>
      <c r="C155" s="178" t="s">
        <v>178</v>
      </c>
      <c r="D155" s="183"/>
      <c r="E155" s="44"/>
      <c r="F155" s="46"/>
      <c r="G155" s="210"/>
      <c r="H155" s="211"/>
      <c r="I155" s="196">
        <v>25617994</v>
      </c>
      <c r="J155" s="196">
        <v>25331444</v>
      </c>
      <c r="K155" s="196">
        <f t="shared" si="10"/>
        <v>286550</v>
      </c>
      <c r="L155" s="197">
        <f t="shared" si="11"/>
        <v>1.1312027849655945E-2</v>
      </c>
      <c r="Q155" s="64"/>
      <c r="R155" s="64"/>
      <c r="S155" s="64"/>
      <c r="T155" s="64"/>
    </row>
    <row r="156" spans="1:20" s="42" customFormat="1" ht="10.5">
      <c r="A156" s="212" t="s">
        <v>121</v>
      </c>
      <c r="B156" s="213"/>
      <c r="C156" s="213"/>
      <c r="D156" s="213"/>
      <c r="E156" s="213"/>
      <c r="F156" s="213"/>
      <c r="G156" s="214"/>
      <c r="H156" s="215"/>
      <c r="I156" s="95">
        <v>90265683</v>
      </c>
      <c r="J156" s="95">
        <v>94343241</v>
      </c>
      <c r="K156" s="95">
        <f t="shared" si="10"/>
        <v>-4077558</v>
      </c>
      <c r="L156" s="96">
        <f t="shared" si="11"/>
        <v>-4.3220457096656242E-2</v>
      </c>
      <c r="Q156" s="64"/>
      <c r="R156" s="64"/>
      <c r="S156" s="64"/>
      <c r="T156" s="64"/>
    </row>
    <row r="157" spans="1:20" s="42" customFormat="1" ht="10.5">
      <c r="A157" s="188" t="s">
        <v>179</v>
      </c>
      <c r="B157" s="178" t="s">
        <v>180</v>
      </c>
      <c r="C157" s="183"/>
      <c r="D157" s="183"/>
      <c r="E157" s="44"/>
      <c r="F157" s="46"/>
      <c r="G157" s="189"/>
      <c r="H157" s="179"/>
      <c r="I157" s="48"/>
      <c r="J157" s="48"/>
      <c r="K157" s="48"/>
      <c r="L157" s="63"/>
      <c r="Q157" s="64"/>
      <c r="R157" s="64"/>
      <c r="S157" s="64"/>
      <c r="T157" s="64"/>
    </row>
    <row r="158" spans="1:20" s="42" customFormat="1" ht="10.5">
      <c r="A158" s="188"/>
      <c r="B158" s="183" t="s">
        <v>12</v>
      </c>
      <c r="C158" s="178" t="s">
        <v>181</v>
      </c>
      <c r="D158" s="183"/>
      <c r="E158" s="44"/>
      <c r="F158" s="97"/>
      <c r="G158" s="47"/>
      <c r="H158" s="179"/>
      <c r="I158" s="48">
        <v>613937</v>
      </c>
      <c r="J158" s="48">
        <v>10958</v>
      </c>
      <c r="K158" s="48">
        <f>I158-J158</f>
        <v>602979</v>
      </c>
      <c r="L158" s="63">
        <f>IF(J158=0,"-    ",K158/J158)</f>
        <v>55.026373425807627</v>
      </c>
      <c r="Q158" s="64"/>
      <c r="R158" s="64"/>
      <c r="S158" s="64"/>
      <c r="T158" s="64"/>
    </row>
    <row r="159" spans="1:20" s="42" customFormat="1" ht="10.5">
      <c r="A159" s="188"/>
      <c r="B159" s="183" t="s">
        <v>14</v>
      </c>
      <c r="C159" s="178" t="s">
        <v>182</v>
      </c>
      <c r="D159" s="183"/>
      <c r="E159" s="44"/>
      <c r="F159" s="46"/>
      <c r="G159" s="190"/>
      <c r="H159" s="179"/>
      <c r="I159" s="48">
        <v>0</v>
      </c>
      <c r="J159" s="48">
        <v>0</v>
      </c>
      <c r="K159" s="48">
        <f>I159-J159</f>
        <v>0</v>
      </c>
      <c r="L159" s="63" t="str">
        <f>IF(J159=0,"-    ",K159/J159)</f>
        <v xml:space="preserve">-    </v>
      </c>
      <c r="Q159" s="64"/>
      <c r="R159" s="64"/>
      <c r="S159" s="64"/>
      <c r="T159" s="64"/>
    </row>
    <row r="160" spans="1:20" s="42" customFormat="1" ht="10.5">
      <c r="A160" s="212" t="s">
        <v>183</v>
      </c>
      <c r="B160" s="213"/>
      <c r="C160" s="213"/>
      <c r="D160" s="213"/>
      <c r="E160" s="213"/>
      <c r="F160" s="213"/>
      <c r="G160" s="216"/>
      <c r="H160" s="215"/>
      <c r="I160" s="95">
        <v>613937</v>
      </c>
      <c r="J160" s="95">
        <v>10958</v>
      </c>
      <c r="K160" s="95">
        <f>I160-J160</f>
        <v>602979</v>
      </c>
      <c r="L160" s="96">
        <f>IF(J160=0,"-    ",K160/J160)</f>
        <v>55.026373425807627</v>
      </c>
      <c r="Q160" s="64"/>
      <c r="R160" s="64"/>
      <c r="S160" s="64"/>
      <c r="T160" s="64"/>
    </row>
    <row r="161" spans="1:20" s="42" customFormat="1" ht="11.25" thickBot="1">
      <c r="A161" s="49"/>
      <c r="B161" s="44"/>
      <c r="C161" s="44"/>
      <c r="D161" s="44"/>
      <c r="E161" s="44"/>
      <c r="F161" s="97"/>
      <c r="G161" s="189"/>
      <c r="H161" s="179"/>
      <c r="I161" s="48"/>
      <c r="J161" s="48"/>
      <c r="K161" s="48"/>
      <c r="L161" s="63"/>
      <c r="Q161" s="64"/>
      <c r="R161" s="64"/>
      <c r="S161" s="64"/>
      <c r="T161" s="64"/>
    </row>
    <row r="162" spans="1:20" s="42" customFormat="1" ht="11.25" thickBot="1">
      <c r="A162" s="137" t="s">
        <v>184</v>
      </c>
      <c r="B162" s="138"/>
      <c r="C162" s="138"/>
      <c r="D162" s="138"/>
      <c r="E162" s="138"/>
      <c r="F162" s="138"/>
      <c r="G162" s="138"/>
      <c r="H162" s="217"/>
      <c r="I162" s="139">
        <v>214920468</v>
      </c>
      <c r="J162" s="139">
        <v>218302014</v>
      </c>
      <c r="K162" s="139">
        <f>I162-J162</f>
        <v>-3381546</v>
      </c>
      <c r="L162" s="218">
        <f>IF(J162=0,"-    ",K162/J162)</f>
        <v>-1.5490218977091068E-2</v>
      </c>
      <c r="Q162" s="64"/>
      <c r="R162" s="64"/>
      <c r="S162" s="64"/>
      <c r="T162" s="64"/>
    </row>
    <row r="163" spans="1:20" s="141" customFormat="1" ht="10.5">
      <c r="A163" s="188" t="s">
        <v>185</v>
      </c>
      <c r="B163" s="178" t="s">
        <v>115</v>
      </c>
      <c r="C163" s="183"/>
      <c r="D163" s="183"/>
      <c r="E163" s="183"/>
      <c r="F163" s="207"/>
      <c r="G163" s="102"/>
      <c r="H163" s="129"/>
      <c r="I163" s="48"/>
      <c r="J163" s="48"/>
      <c r="K163" s="48"/>
      <c r="L163" s="63"/>
      <c r="Q163" s="142"/>
      <c r="R163" s="142"/>
      <c r="S163" s="142"/>
      <c r="T163" s="142"/>
    </row>
    <row r="164" spans="1:20" s="141" customFormat="1" ht="10.5">
      <c r="A164" s="188"/>
      <c r="B164" s="183" t="s">
        <v>116</v>
      </c>
      <c r="C164" s="178" t="s">
        <v>117</v>
      </c>
      <c r="D164" s="183"/>
      <c r="E164" s="183"/>
      <c r="F164" s="97"/>
      <c r="G164" s="102"/>
      <c r="H164" s="129"/>
      <c r="I164" s="48">
        <v>0</v>
      </c>
      <c r="J164" s="48">
        <v>0</v>
      </c>
      <c r="K164" s="48">
        <f>I164-J164</f>
        <v>0</v>
      </c>
      <c r="L164" s="63" t="str">
        <f>IF(J164=0,"-    ",K164/J164)</f>
        <v xml:space="preserve">-    </v>
      </c>
      <c r="Q164" s="142"/>
      <c r="R164" s="142"/>
      <c r="S164" s="142"/>
      <c r="T164" s="142"/>
    </row>
    <row r="165" spans="1:20" s="141" customFormat="1" ht="10.5">
      <c r="A165" s="188"/>
      <c r="B165" s="183" t="s">
        <v>14</v>
      </c>
      <c r="C165" s="97" t="s">
        <v>118</v>
      </c>
      <c r="D165" s="183"/>
      <c r="E165" s="183"/>
      <c r="F165" s="207"/>
      <c r="G165" s="102"/>
      <c r="H165" s="129"/>
      <c r="I165" s="48">
        <v>0</v>
      </c>
      <c r="J165" s="48">
        <v>0</v>
      </c>
      <c r="K165" s="48">
        <f>I165-J165</f>
        <v>0</v>
      </c>
      <c r="L165" s="63" t="str">
        <f>IF(J165=0,"-    ",K165/J165)</f>
        <v xml:space="preserve">-    </v>
      </c>
      <c r="Q165" s="142"/>
      <c r="R165" s="142"/>
      <c r="S165" s="142"/>
      <c r="T165" s="142"/>
    </row>
    <row r="166" spans="1:20" s="141" customFormat="1" ht="10.5">
      <c r="A166" s="188"/>
      <c r="B166" s="97" t="s">
        <v>16</v>
      </c>
      <c r="C166" s="183" t="s">
        <v>119</v>
      </c>
      <c r="D166" s="183"/>
      <c r="E166" s="183"/>
      <c r="F166" s="207"/>
      <c r="G166" s="102"/>
      <c r="H166" s="129"/>
      <c r="I166" s="48">
        <v>4600074</v>
      </c>
      <c r="J166" s="48">
        <v>4520673</v>
      </c>
      <c r="K166" s="48">
        <f>I166-J166</f>
        <v>79401</v>
      </c>
      <c r="L166" s="63">
        <f>IF(J166=0,"-    ",K166/J166)</f>
        <v>1.7563977752869983E-2</v>
      </c>
      <c r="Q166" s="142"/>
      <c r="R166" s="142"/>
      <c r="S166" s="142"/>
      <c r="T166" s="142"/>
    </row>
    <row r="167" spans="1:20" s="141" customFormat="1" ht="10.5">
      <c r="A167" s="188"/>
      <c r="B167" s="183" t="s">
        <v>18</v>
      </c>
      <c r="C167" s="178" t="s">
        <v>120</v>
      </c>
      <c r="D167" s="183"/>
      <c r="E167" s="183"/>
      <c r="F167" s="97"/>
      <c r="G167" s="130"/>
      <c r="H167" s="129"/>
      <c r="I167" s="48">
        <v>4771328</v>
      </c>
      <c r="J167" s="48">
        <v>4058547</v>
      </c>
      <c r="K167" s="48">
        <f>I167-J167</f>
        <v>712781</v>
      </c>
      <c r="L167" s="63">
        <f>IF(J167=0,"-    ",K167/J167)</f>
        <v>0.17562467553042999</v>
      </c>
      <c r="Q167" s="142"/>
      <c r="R167" s="142"/>
      <c r="S167" s="142"/>
      <c r="T167" s="142"/>
    </row>
    <row r="168" spans="1:20" s="42" customFormat="1" ht="11.25" thickBot="1">
      <c r="A168" s="143" t="s">
        <v>186</v>
      </c>
      <c r="B168" s="144"/>
      <c r="C168" s="144"/>
      <c r="D168" s="144"/>
      <c r="E168" s="144"/>
      <c r="F168" s="144"/>
      <c r="G168" s="145"/>
      <c r="H168" s="146"/>
      <c r="I168" s="147">
        <v>9371402</v>
      </c>
      <c r="J168" s="147">
        <v>8579220</v>
      </c>
      <c r="K168" s="147">
        <f>I168-J168</f>
        <v>792182</v>
      </c>
      <c r="L168" s="148">
        <f>IF(J168=0,"-    ",K168/J168)</f>
        <v>9.2337298728788861E-2</v>
      </c>
      <c r="Q168" s="64"/>
      <c r="R168" s="64"/>
      <c r="S168" s="64"/>
      <c r="T168" s="64"/>
    </row>
    <row r="169" spans="1:20" s="57" customFormat="1" ht="11.25">
      <c r="A169" s="219"/>
      <c r="B169" s="219"/>
      <c r="C169" s="219"/>
      <c r="D169" s="219"/>
      <c r="E169" s="219"/>
      <c r="F169" s="151"/>
      <c r="I169" s="220"/>
      <c r="J169" s="220"/>
      <c r="L169" s="221"/>
    </row>
    <row r="170" spans="1:20" s="57" customFormat="1" ht="11.25">
      <c r="A170" s="219"/>
      <c r="B170" s="219"/>
      <c r="C170" s="219"/>
      <c r="D170" s="219"/>
      <c r="E170" s="219"/>
      <c r="F170" s="151"/>
      <c r="I170" s="220"/>
      <c r="J170" s="220"/>
      <c r="L170" s="221"/>
    </row>
    <row r="171" spans="1:20" s="57" customFormat="1" ht="11.25">
      <c r="A171" s="219"/>
      <c r="B171" s="219"/>
      <c r="C171" s="219"/>
      <c r="D171" s="219"/>
      <c r="E171" s="219"/>
      <c r="F171" s="151"/>
      <c r="I171" s="220"/>
      <c r="J171" s="222"/>
      <c r="L171" s="221"/>
    </row>
    <row r="172" spans="1:20" s="57" customFormat="1" ht="11.25">
      <c r="A172" s="219"/>
      <c r="B172" s="219"/>
      <c r="C172" s="219"/>
      <c r="D172" s="219"/>
      <c r="E172" s="219"/>
      <c r="F172" s="151"/>
      <c r="I172" s="220"/>
      <c r="J172" s="222"/>
      <c r="L172" s="221"/>
    </row>
    <row r="173" spans="1:20" s="57" customFormat="1" ht="11.25">
      <c r="A173" s="219"/>
      <c r="B173" s="219"/>
      <c r="C173" s="219"/>
      <c r="D173" s="219"/>
      <c r="E173" s="219"/>
      <c r="F173" s="151"/>
      <c r="I173" s="220"/>
      <c r="J173" s="222"/>
      <c r="L173" s="221"/>
    </row>
    <row r="174" spans="1:20" s="57" customFormat="1" ht="11.25">
      <c r="A174" s="219"/>
      <c r="B174" s="219"/>
      <c r="C174" s="219"/>
      <c r="D174" s="219"/>
      <c r="E174" s="219"/>
      <c r="F174" s="151"/>
      <c r="I174" s="220"/>
      <c r="J174" s="222"/>
      <c r="L174" s="221"/>
    </row>
    <row r="175" spans="1:20" s="57" customFormat="1" ht="11.25">
      <c r="A175" s="219"/>
      <c r="B175" s="219"/>
      <c r="C175" s="219"/>
      <c r="D175" s="219"/>
      <c r="E175" s="219"/>
      <c r="F175" s="151"/>
      <c r="I175" s="220"/>
      <c r="J175" s="222"/>
      <c r="L175" s="221"/>
    </row>
    <row r="176" spans="1:20" s="57" customFormat="1" ht="11.25">
      <c r="A176" s="219"/>
      <c r="B176" s="219"/>
      <c r="C176" s="219"/>
      <c r="D176" s="219"/>
      <c r="E176" s="219"/>
      <c r="F176" s="151"/>
      <c r="I176" s="220"/>
      <c r="J176" s="222"/>
      <c r="L176" s="221"/>
    </row>
    <row r="177" spans="1:12" s="57" customFormat="1" ht="11.25">
      <c r="A177" s="219"/>
      <c r="B177" s="219"/>
      <c r="C177" s="219"/>
      <c r="D177" s="219"/>
      <c r="E177" s="219"/>
      <c r="F177" s="151"/>
      <c r="I177" s="220"/>
      <c r="J177" s="222"/>
      <c r="L177" s="221"/>
    </row>
    <row r="178" spans="1:12" s="57" customFormat="1" ht="11.25">
      <c r="A178" s="219"/>
      <c r="B178" s="219"/>
      <c r="C178" s="219"/>
      <c r="D178" s="219"/>
      <c r="E178" s="219"/>
      <c r="F178" s="151"/>
      <c r="I178" s="220"/>
      <c r="J178" s="222"/>
      <c r="L178" s="221"/>
    </row>
    <row r="179" spans="1:12" s="57" customFormat="1" ht="11.25">
      <c r="A179" s="219"/>
      <c r="B179" s="219"/>
      <c r="C179" s="219"/>
      <c r="D179" s="219"/>
      <c r="E179" s="219"/>
      <c r="F179" s="151"/>
      <c r="I179" s="220"/>
      <c r="J179" s="222"/>
      <c r="L179" s="221"/>
    </row>
    <row r="180" spans="1:12" s="57" customFormat="1" ht="11.25">
      <c r="A180" s="219"/>
      <c r="B180" s="219"/>
      <c r="C180" s="219"/>
      <c r="D180" s="219"/>
      <c r="E180" s="219"/>
      <c r="F180" s="151"/>
      <c r="I180" s="220"/>
      <c r="J180" s="222"/>
      <c r="L180" s="221"/>
    </row>
    <row r="181" spans="1:12" s="57" customFormat="1" ht="11.25">
      <c r="A181" s="219"/>
      <c r="B181" s="219"/>
      <c r="C181" s="219"/>
      <c r="D181" s="219"/>
      <c r="E181" s="219"/>
      <c r="F181" s="151"/>
      <c r="I181" s="220"/>
      <c r="J181" s="222"/>
      <c r="L181" s="221"/>
    </row>
    <row r="182" spans="1:12" s="57" customFormat="1" ht="11.25">
      <c r="A182" s="219"/>
      <c r="B182" s="219"/>
      <c r="C182" s="219"/>
      <c r="D182" s="219"/>
      <c r="E182" s="219"/>
      <c r="F182" s="151"/>
      <c r="I182" s="220"/>
      <c r="J182" s="222"/>
      <c r="L182" s="221"/>
    </row>
    <row r="183" spans="1:12" s="57" customFormat="1" ht="11.25">
      <c r="A183" s="219"/>
      <c r="B183" s="219"/>
      <c r="C183" s="219"/>
      <c r="D183" s="219"/>
      <c r="E183" s="219"/>
      <c r="F183" s="151"/>
      <c r="I183" s="220"/>
      <c r="J183" s="222"/>
      <c r="L183" s="221"/>
    </row>
    <row r="184" spans="1:12" s="57" customFormat="1" ht="11.25">
      <c r="A184" s="219"/>
      <c r="B184" s="219"/>
      <c r="C184" s="219"/>
      <c r="D184" s="219"/>
      <c r="E184" s="219"/>
      <c r="F184" s="151"/>
      <c r="I184" s="220"/>
      <c r="J184" s="222"/>
      <c r="L184" s="221"/>
    </row>
    <row r="185" spans="1:12" s="57" customFormat="1" ht="11.25">
      <c r="A185" s="219"/>
      <c r="B185" s="219"/>
      <c r="C185" s="219"/>
      <c r="D185" s="219"/>
      <c r="E185" s="219"/>
      <c r="F185" s="151"/>
      <c r="I185" s="220"/>
      <c r="J185" s="222"/>
      <c r="L185" s="221"/>
    </row>
    <row r="186" spans="1:12" s="57" customFormat="1" ht="11.25">
      <c r="A186" s="219"/>
      <c r="B186" s="219"/>
      <c r="C186" s="219"/>
      <c r="D186" s="219"/>
      <c r="E186" s="219"/>
      <c r="F186" s="151"/>
      <c r="I186" s="220"/>
      <c r="J186" s="222"/>
      <c r="L186" s="221"/>
    </row>
    <row r="187" spans="1:12" s="57" customFormat="1" ht="11.25">
      <c r="A187" s="219"/>
      <c r="B187" s="219"/>
      <c r="C187" s="219"/>
      <c r="D187" s="219"/>
      <c r="E187" s="219"/>
      <c r="F187" s="151"/>
      <c r="I187" s="220"/>
      <c r="J187" s="222"/>
      <c r="L187" s="221"/>
    </row>
    <row r="188" spans="1:12" s="57" customFormat="1" ht="11.25">
      <c r="A188" s="219"/>
      <c r="B188" s="219"/>
      <c r="C188" s="219"/>
      <c r="D188" s="219"/>
      <c r="E188" s="219"/>
      <c r="F188" s="151"/>
      <c r="I188" s="220"/>
      <c r="J188" s="222"/>
      <c r="L188" s="221"/>
    </row>
    <row r="189" spans="1:12" s="57" customFormat="1" ht="11.25">
      <c r="A189" s="219"/>
      <c r="B189" s="219"/>
      <c r="C189" s="219"/>
      <c r="D189" s="219"/>
      <c r="E189" s="219"/>
      <c r="F189" s="151"/>
      <c r="I189" s="220"/>
      <c r="J189" s="222"/>
      <c r="L189" s="221"/>
    </row>
    <row r="190" spans="1:12" s="57" customFormat="1" ht="11.25">
      <c r="A190" s="219"/>
      <c r="B190" s="219"/>
      <c r="C190" s="219"/>
      <c r="D190" s="219"/>
      <c r="E190" s="219"/>
      <c r="F190" s="151"/>
      <c r="I190" s="220"/>
      <c r="J190" s="222"/>
      <c r="L190" s="221"/>
    </row>
    <row r="191" spans="1:12" s="57" customFormat="1" ht="11.25">
      <c r="A191" s="219"/>
      <c r="B191" s="219"/>
      <c r="C191" s="219"/>
      <c r="D191" s="219"/>
      <c r="E191" s="219"/>
      <c r="F191" s="151"/>
      <c r="I191" s="220"/>
      <c r="J191" s="222"/>
      <c r="L191" s="221"/>
    </row>
    <row r="192" spans="1:12" s="57" customFormat="1" ht="11.25">
      <c r="A192" s="219"/>
      <c r="B192" s="219"/>
      <c r="C192" s="219"/>
      <c r="D192" s="219"/>
      <c r="E192" s="219"/>
      <c r="F192" s="151"/>
      <c r="I192" s="220"/>
      <c r="J192" s="222"/>
      <c r="L192" s="221"/>
    </row>
    <row r="193" spans="1:12" s="57" customFormat="1" ht="11.25">
      <c r="A193" s="219"/>
      <c r="B193" s="219"/>
      <c r="C193" s="219"/>
      <c r="D193" s="219"/>
      <c r="E193" s="219"/>
      <c r="F193" s="151"/>
      <c r="I193" s="220"/>
      <c r="J193" s="222"/>
      <c r="L193" s="221"/>
    </row>
    <row r="194" spans="1:12" s="57" customFormat="1" ht="11.25">
      <c r="A194" s="219"/>
      <c r="B194" s="219"/>
      <c r="C194" s="219"/>
      <c r="D194" s="219"/>
      <c r="E194" s="219"/>
      <c r="F194" s="151"/>
      <c r="I194" s="220"/>
      <c r="J194" s="222"/>
      <c r="L194" s="221"/>
    </row>
    <row r="195" spans="1:12" s="57" customFormat="1" ht="11.25">
      <c r="A195" s="219"/>
      <c r="B195" s="219"/>
      <c r="C195" s="219"/>
      <c r="D195" s="219"/>
      <c r="E195" s="219"/>
      <c r="F195" s="151"/>
      <c r="I195" s="220"/>
      <c r="J195" s="222"/>
      <c r="L195" s="221"/>
    </row>
    <row r="196" spans="1:12" s="57" customFormat="1" ht="11.25">
      <c r="A196" s="219"/>
      <c r="B196" s="219"/>
      <c r="C196" s="219"/>
      <c r="D196" s="219"/>
      <c r="E196" s="219"/>
      <c r="F196" s="151"/>
      <c r="I196" s="220"/>
      <c r="J196" s="222"/>
      <c r="L196" s="221"/>
    </row>
    <row r="197" spans="1:12" s="57" customFormat="1" ht="11.25">
      <c r="A197" s="219"/>
      <c r="B197" s="219"/>
      <c r="C197" s="219"/>
      <c r="D197" s="219"/>
      <c r="E197" s="219"/>
      <c r="F197" s="151"/>
      <c r="I197" s="220"/>
      <c r="J197" s="222"/>
      <c r="L197" s="221"/>
    </row>
    <row r="198" spans="1:12" s="57" customFormat="1" ht="11.25">
      <c r="A198" s="219"/>
      <c r="B198" s="219"/>
      <c r="C198" s="219"/>
      <c r="D198" s="219"/>
      <c r="E198" s="219"/>
      <c r="F198" s="151"/>
      <c r="I198" s="220"/>
      <c r="J198" s="222"/>
      <c r="L198" s="221"/>
    </row>
    <row r="199" spans="1:12" s="57" customFormat="1" ht="11.25">
      <c r="A199" s="219"/>
      <c r="B199" s="219"/>
      <c r="C199" s="219"/>
      <c r="D199" s="219"/>
      <c r="E199" s="219"/>
      <c r="F199" s="151"/>
      <c r="I199" s="220"/>
      <c r="J199" s="222"/>
      <c r="L199" s="221"/>
    </row>
    <row r="200" spans="1:12" s="57" customFormat="1" ht="11.25">
      <c r="A200" s="219"/>
      <c r="B200" s="219"/>
      <c r="C200" s="219"/>
      <c r="D200" s="219"/>
      <c r="E200" s="219"/>
      <c r="F200" s="151"/>
      <c r="I200" s="220"/>
      <c r="J200" s="222"/>
      <c r="L200" s="221"/>
    </row>
    <row r="201" spans="1:12" s="57" customFormat="1" ht="11.25">
      <c r="A201" s="219"/>
      <c r="B201" s="219"/>
      <c r="C201" s="219"/>
      <c r="D201" s="219"/>
      <c r="E201" s="219"/>
      <c r="F201" s="151"/>
      <c r="I201" s="220"/>
      <c r="J201" s="222"/>
      <c r="L201" s="221"/>
    </row>
    <row r="202" spans="1:12" s="57" customFormat="1" ht="11.25">
      <c r="A202" s="219"/>
      <c r="B202" s="219"/>
      <c r="C202" s="219"/>
      <c r="D202" s="219"/>
      <c r="E202" s="219"/>
      <c r="F202" s="151"/>
      <c r="I202" s="220"/>
      <c r="J202" s="222"/>
      <c r="L202" s="221"/>
    </row>
    <row r="203" spans="1:12" s="57" customFormat="1" ht="11.25">
      <c r="A203" s="219"/>
      <c r="B203" s="219"/>
      <c r="C203" s="219"/>
      <c r="D203" s="219"/>
      <c r="E203" s="219"/>
      <c r="F203" s="151"/>
      <c r="I203" s="220"/>
      <c r="J203" s="222"/>
      <c r="L203" s="221"/>
    </row>
    <row r="204" spans="1:12" s="57" customFormat="1" ht="11.25">
      <c r="A204" s="219"/>
      <c r="B204" s="219"/>
      <c r="C204" s="219"/>
      <c r="D204" s="219"/>
      <c r="E204" s="219"/>
      <c r="F204" s="151"/>
      <c r="I204" s="220"/>
      <c r="J204" s="222"/>
      <c r="L204" s="221"/>
    </row>
    <row r="205" spans="1:12" s="57" customFormat="1" ht="11.25">
      <c r="A205" s="219"/>
      <c r="B205" s="219"/>
      <c r="C205" s="219"/>
      <c r="D205" s="219"/>
      <c r="E205" s="219"/>
      <c r="F205" s="151"/>
      <c r="I205" s="220"/>
      <c r="J205" s="222"/>
      <c r="L205" s="221"/>
    </row>
    <row r="206" spans="1:12" s="57" customFormat="1" ht="11.25">
      <c r="A206" s="219"/>
      <c r="B206" s="219"/>
      <c r="C206" s="219"/>
      <c r="D206" s="219"/>
      <c r="E206" s="219"/>
      <c r="F206" s="151"/>
      <c r="I206" s="220"/>
      <c r="J206" s="222"/>
      <c r="L206" s="221"/>
    </row>
    <row r="207" spans="1:12" s="57" customFormat="1" ht="11.25">
      <c r="A207" s="219"/>
      <c r="B207" s="219"/>
      <c r="C207" s="219"/>
      <c r="D207" s="219"/>
      <c r="E207" s="219"/>
      <c r="F207" s="151"/>
      <c r="I207" s="220"/>
      <c r="J207" s="222"/>
      <c r="L207" s="221"/>
    </row>
    <row r="208" spans="1:12" s="57" customFormat="1" ht="11.25">
      <c r="A208" s="219"/>
      <c r="B208" s="219"/>
      <c r="C208" s="219"/>
      <c r="D208" s="219"/>
      <c r="E208" s="219"/>
      <c r="F208" s="151"/>
      <c r="I208" s="220"/>
      <c r="J208" s="222"/>
      <c r="L208" s="221"/>
    </row>
    <row r="209" spans="1:12" s="57" customFormat="1" ht="11.25">
      <c r="A209" s="219"/>
      <c r="B209" s="219"/>
      <c r="C209" s="219"/>
      <c r="D209" s="219"/>
      <c r="E209" s="219"/>
      <c r="F209" s="151"/>
      <c r="I209" s="220"/>
      <c r="J209" s="222"/>
      <c r="L209" s="221"/>
    </row>
    <row r="210" spans="1:12" s="57" customFormat="1" ht="11.25">
      <c r="A210" s="219"/>
      <c r="B210" s="219"/>
      <c r="C210" s="219"/>
      <c r="D210" s="219"/>
      <c r="E210" s="219"/>
      <c r="F210" s="151"/>
      <c r="I210" s="220"/>
      <c r="J210" s="222"/>
      <c r="L210" s="221"/>
    </row>
    <row r="211" spans="1:12" s="57" customFormat="1" ht="11.25">
      <c r="A211" s="219"/>
      <c r="B211" s="219"/>
      <c r="C211" s="219"/>
      <c r="D211" s="219"/>
      <c r="E211" s="219"/>
      <c r="F211" s="151"/>
      <c r="I211" s="220"/>
      <c r="J211" s="222"/>
      <c r="L211" s="221"/>
    </row>
    <row r="212" spans="1:12" s="57" customFormat="1" ht="11.25">
      <c r="A212" s="219"/>
      <c r="B212" s="219"/>
      <c r="C212" s="219"/>
      <c r="D212" s="219"/>
      <c r="E212" s="219"/>
      <c r="F212" s="151"/>
      <c r="I212" s="220"/>
      <c r="J212" s="222"/>
      <c r="L212" s="221"/>
    </row>
    <row r="213" spans="1:12" s="57" customFormat="1" ht="11.25">
      <c r="A213" s="219"/>
      <c r="B213" s="219"/>
      <c r="C213" s="219"/>
      <c r="D213" s="219"/>
      <c r="E213" s="219"/>
      <c r="F213" s="151"/>
      <c r="I213" s="220"/>
      <c r="J213" s="222"/>
      <c r="L213" s="221"/>
    </row>
    <row r="214" spans="1:12" s="57" customFormat="1" ht="11.25">
      <c r="A214" s="219"/>
      <c r="B214" s="219"/>
      <c r="C214" s="219"/>
      <c r="D214" s="219"/>
      <c r="E214" s="219"/>
      <c r="F214" s="151"/>
      <c r="I214" s="220"/>
      <c r="J214" s="222"/>
      <c r="L214" s="221"/>
    </row>
    <row r="215" spans="1:12" s="57" customFormat="1" ht="11.25">
      <c r="A215" s="219"/>
      <c r="B215" s="219"/>
      <c r="C215" s="219"/>
      <c r="D215" s="219"/>
      <c r="E215" s="219"/>
      <c r="F215" s="151"/>
      <c r="I215" s="220"/>
      <c r="J215" s="222"/>
      <c r="L215" s="221"/>
    </row>
    <row r="216" spans="1:12" s="57" customFormat="1" ht="11.25">
      <c r="A216" s="219"/>
      <c r="B216" s="219"/>
      <c r="C216" s="219"/>
      <c r="D216" s="219"/>
      <c r="E216" s="219"/>
      <c r="F216" s="151"/>
      <c r="I216" s="220"/>
      <c r="J216" s="222"/>
      <c r="L216" s="221"/>
    </row>
    <row r="217" spans="1:12" s="57" customFormat="1" ht="11.25">
      <c r="A217" s="219"/>
      <c r="B217" s="219"/>
      <c r="C217" s="219"/>
      <c r="D217" s="219"/>
      <c r="E217" s="219"/>
      <c r="F217" s="151"/>
      <c r="I217" s="220"/>
      <c r="J217" s="222"/>
      <c r="L217" s="221"/>
    </row>
    <row r="218" spans="1:12">
      <c r="F218" s="23"/>
    </row>
    <row r="219" spans="1:12">
      <c r="F219" s="23"/>
    </row>
    <row r="220" spans="1:12">
      <c r="F220" s="23"/>
    </row>
    <row r="221" spans="1:12">
      <c r="F221" s="23"/>
    </row>
    <row r="222" spans="1:12">
      <c r="F222" s="23"/>
    </row>
    <row r="223" spans="1:12">
      <c r="F223" s="23"/>
    </row>
    <row r="224" spans="1:12">
      <c r="F224" s="23"/>
    </row>
    <row r="225" spans="6:6">
      <c r="F225" s="23"/>
    </row>
    <row r="226" spans="6:6">
      <c r="F226" s="23"/>
    </row>
    <row r="227" spans="6:6">
      <c r="F227" s="23"/>
    </row>
    <row r="228" spans="6:6">
      <c r="F228" s="23"/>
    </row>
    <row r="229" spans="6:6">
      <c r="F229" s="23"/>
    </row>
    <row r="230" spans="6:6">
      <c r="F230" s="23"/>
    </row>
    <row r="231" spans="6:6">
      <c r="F231" s="23"/>
    </row>
    <row r="232" spans="6:6">
      <c r="F232" s="23"/>
    </row>
    <row r="233" spans="6:6">
      <c r="F233" s="23"/>
    </row>
    <row r="234" spans="6:6">
      <c r="F234" s="23"/>
    </row>
    <row r="235" spans="6:6">
      <c r="F235" s="23"/>
    </row>
    <row r="236" spans="6:6">
      <c r="F236" s="23"/>
    </row>
    <row r="237" spans="6:6">
      <c r="F237" s="23"/>
    </row>
    <row r="238" spans="6:6">
      <c r="F238" s="23"/>
    </row>
    <row r="239" spans="6:6">
      <c r="F239" s="23"/>
    </row>
    <row r="240" spans="6:6">
      <c r="F240" s="23"/>
    </row>
    <row r="241" spans="6:6">
      <c r="F241" s="23"/>
    </row>
    <row r="242" spans="6:6">
      <c r="F242" s="23"/>
    </row>
    <row r="243" spans="6:6">
      <c r="F243" s="23"/>
    </row>
    <row r="244" spans="6:6">
      <c r="F244" s="23"/>
    </row>
    <row r="245" spans="6:6">
      <c r="F245" s="23"/>
    </row>
    <row r="246" spans="6:6">
      <c r="F246" s="23"/>
    </row>
    <row r="247" spans="6:6">
      <c r="F247" s="23"/>
    </row>
    <row r="248" spans="6:6">
      <c r="F248" s="23"/>
    </row>
    <row r="249" spans="6:6">
      <c r="F249" s="23"/>
    </row>
    <row r="250" spans="6:6">
      <c r="F250" s="23"/>
    </row>
    <row r="251" spans="6:6">
      <c r="F251" s="23"/>
    </row>
    <row r="252" spans="6:6">
      <c r="F252" s="23"/>
    </row>
    <row r="253" spans="6:6">
      <c r="F253" s="23"/>
    </row>
    <row r="254" spans="6:6">
      <c r="F254" s="23"/>
    </row>
    <row r="255" spans="6:6">
      <c r="F255" s="23"/>
    </row>
    <row r="256" spans="6:6">
      <c r="F256" s="23"/>
    </row>
    <row r="257" spans="6:6">
      <c r="F257" s="23"/>
    </row>
    <row r="258" spans="6:6">
      <c r="F258" s="23"/>
    </row>
    <row r="259" spans="6:6">
      <c r="F259" s="23"/>
    </row>
    <row r="260" spans="6:6">
      <c r="F260" s="23"/>
    </row>
    <row r="261" spans="6:6">
      <c r="F261" s="23"/>
    </row>
    <row r="262" spans="6:6">
      <c r="F262" s="23"/>
    </row>
    <row r="263" spans="6:6">
      <c r="F263" s="23"/>
    </row>
    <row r="264" spans="6:6">
      <c r="F264" s="23"/>
    </row>
    <row r="265" spans="6:6">
      <c r="F265" s="23"/>
    </row>
    <row r="266" spans="6:6">
      <c r="F266" s="23"/>
    </row>
    <row r="267" spans="6:6">
      <c r="F267" s="23"/>
    </row>
    <row r="268" spans="6:6">
      <c r="F268" s="23"/>
    </row>
    <row r="269" spans="6:6">
      <c r="F269" s="23"/>
    </row>
    <row r="270" spans="6:6">
      <c r="F270" s="23"/>
    </row>
    <row r="271" spans="6:6">
      <c r="F271" s="23"/>
    </row>
    <row r="272" spans="6:6">
      <c r="F272" s="23"/>
    </row>
    <row r="273" spans="6:6">
      <c r="F273" s="23"/>
    </row>
    <row r="274" spans="6:6">
      <c r="F274" s="23"/>
    </row>
    <row r="275" spans="6:6">
      <c r="F275" s="23"/>
    </row>
    <row r="276" spans="6:6">
      <c r="F276" s="23"/>
    </row>
    <row r="277" spans="6:6">
      <c r="F277" s="23"/>
    </row>
    <row r="278" spans="6:6">
      <c r="F278" s="23"/>
    </row>
    <row r="279" spans="6:6">
      <c r="F279" s="23"/>
    </row>
    <row r="280" spans="6:6">
      <c r="F280" s="23"/>
    </row>
    <row r="281" spans="6:6">
      <c r="F281" s="23"/>
    </row>
  </sheetData>
  <mergeCells count="32">
    <mergeCell ref="A156:H156"/>
    <mergeCell ref="A160:H160"/>
    <mergeCell ref="A162:H162"/>
    <mergeCell ref="A168:H168"/>
    <mergeCell ref="D143:F143"/>
    <mergeCell ref="D144:F144"/>
    <mergeCell ref="D145:F145"/>
    <mergeCell ref="D146:F146"/>
    <mergeCell ref="D147:F147"/>
    <mergeCell ref="D148:F148"/>
    <mergeCell ref="A135:H135"/>
    <mergeCell ref="A104:H105"/>
    <mergeCell ref="I104:I105"/>
    <mergeCell ref="J104:J105"/>
    <mergeCell ref="K104:L104"/>
    <mergeCell ref="A124:H124"/>
    <mergeCell ref="A131:H131"/>
    <mergeCell ref="A86:H86"/>
    <mergeCell ref="A90:H90"/>
    <mergeCell ref="A92:H92"/>
    <mergeCell ref="A98:H98"/>
    <mergeCell ref="A102:J102"/>
    <mergeCell ref="K102:L102"/>
    <mergeCell ref="C28:F28"/>
    <mergeCell ref="A37:H37"/>
    <mergeCell ref="C46:F46"/>
    <mergeCell ref="A1:J1"/>
    <mergeCell ref="K1:L1"/>
    <mergeCell ref="A3:H4"/>
    <mergeCell ref="I3:I4"/>
    <mergeCell ref="J3:J4"/>
    <mergeCell ref="K3:L3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tabSelected="1" topLeftCell="A103" workbookViewId="0">
      <selection activeCell="D123" sqref="D123"/>
    </sheetView>
  </sheetViews>
  <sheetFormatPr defaultRowHeight="15"/>
  <cols>
    <col min="1" max="2" width="3.42578125" style="299" customWidth="1"/>
    <col min="3" max="3" width="79.5703125" bestFit="1" customWidth="1"/>
    <col min="4" max="6" width="11.42578125" style="226" bestFit="1" customWidth="1"/>
    <col min="7" max="7" width="11.42578125" style="227" bestFit="1" customWidth="1"/>
    <col min="9" max="9" width="11.28515625" bestFit="1" customWidth="1"/>
    <col min="10" max="10" width="10.28515625" bestFit="1" customWidth="1"/>
    <col min="11" max="11" width="8.85546875" style="228" customWidth="1"/>
    <col min="257" max="258" width="3.42578125" customWidth="1"/>
    <col min="259" max="259" width="79.5703125" bestFit="1" customWidth="1"/>
    <col min="260" max="263" width="11.42578125" bestFit="1" customWidth="1"/>
    <col min="265" max="265" width="11.28515625" bestFit="1" customWidth="1"/>
    <col min="266" max="266" width="10.28515625" bestFit="1" customWidth="1"/>
    <col min="267" max="267" width="8.85546875" customWidth="1"/>
    <col min="513" max="514" width="3.42578125" customWidth="1"/>
    <col min="515" max="515" width="79.5703125" bestFit="1" customWidth="1"/>
    <col min="516" max="519" width="11.42578125" bestFit="1" customWidth="1"/>
    <col min="521" max="521" width="11.28515625" bestFit="1" customWidth="1"/>
    <col min="522" max="522" width="10.28515625" bestFit="1" customWidth="1"/>
    <col min="523" max="523" width="8.85546875" customWidth="1"/>
    <col min="769" max="770" width="3.42578125" customWidth="1"/>
    <col min="771" max="771" width="79.5703125" bestFit="1" customWidth="1"/>
    <col min="772" max="775" width="11.42578125" bestFit="1" customWidth="1"/>
    <col min="777" max="777" width="11.28515625" bestFit="1" customWidth="1"/>
    <col min="778" max="778" width="10.28515625" bestFit="1" customWidth="1"/>
    <col min="779" max="779" width="8.85546875" customWidth="1"/>
    <col min="1025" max="1026" width="3.42578125" customWidth="1"/>
    <col min="1027" max="1027" width="79.5703125" bestFit="1" customWidth="1"/>
    <col min="1028" max="1031" width="11.42578125" bestFit="1" customWidth="1"/>
    <col min="1033" max="1033" width="11.28515625" bestFit="1" customWidth="1"/>
    <col min="1034" max="1034" width="10.28515625" bestFit="1" customWidth="1"/>
    <col min="1035" max="1035" width="8.85546875" customWidth="1"/>
    <col min="1281" max="1282" width="3.42578125" customWidth="1"/>
    <col min="1283" max="1283" width="79.5703125" bestFit="1" customWidth="1"/>
    <col min="1284" max="1287" width="11.42578125" bestFit="1" customWidth="1"/>
    <col min="1289" max="1289" width="11.28515625" bestFit="1" customWidth="1"/>
    <col min="1290" max="1290" width="10.28515625" bestFit="1" customWidth="1"/>
    <col min="1291" max="1291" width="8.85546875" customWidth="1"/>
    <col min="1537" max="1538" width="3.42578125" customWidth="1"/>
    <col min="1539" max="1539" width="79.5703125" bestFit="1" customWidth="1"/>
    <col min="1540" max="1543" width="11.42578125" bestFit="1" customWidth="1"/>
    <col min="1545" max="1545" width="11.28515625" bestFit="1" customWidth="1"/>
    <col min="1546" max="1546" width="10.28515625" bestFit="1" customWidth="1"/>
    <col min="1547" max="1547" width="8.85546875" customWidth="1"/>
    <col min="1793" max="1794" width="3.42578125" customWidth="1"/>
    <col min="1795" max="1795" width="79.5703125" bestFit="1" customWidth="1"/>
    <col min="1796" max="1799" width="11.42578125" bestFit="1" customWidth="1"/>
    <col min="1801" max="1801" width="11.28515625" bestFit="1" customWidth="1"/>
    <col min="1802" max="1802" width="10.28515625" bestFit="1" customWidth="1"/>
    <col min="1803" max="1803" width="8.85546875" customWidth="1"/>
    <col min="2049" max="2050" width="3.42578125" customWidth="1"/>
    <col min="2051" max="2051" width="79.5703125" bestFit="1" customWidth="1"/>
    <col min="2052" max="2055" width="11.42578125" bestFit="1" customWidth="1"/>
    <col min="2057" max="2057" width="11.28515625" bestFit="1" customWidth="1"/>
    <col min="2058" max="2058" width="10.28515625" bestFit="1" customWidth="1"/>
    <col min="2059" max="2059" width="8.85546875" customWidth="1"/>
    <col min="2305" max="2306" width="3.42578125" customWidth="1"/>
    <col min="2307" max="2307" width="79.5703125" bestFit="1" customWidth="1"/>
    <col min="2308" max="2311" width="11.42578125" bestFit="1" customWidth="1"/>
    <col min="2313" max="2313" width="11.28515625" bestFit="1" customWidth="1"/>
    <col min="2314" max="2314" width="10.28515625" bestFit="1" customWidth="1"/>
    <col min="2315" max="2315" width="8.85546875" customWidth="1"/>
    <col min="2561" max="2562" width="3.42578125" customWidth="1"/>
    <col min="2563" max="2563" width="79.5703125" bestFit="1" customWidth="1"/>
    <col min="2564" max="2567" width="11.42578125" bestFit="1" customWidth="1"/>
    <col min="2569" max="2569" width="11.28515625" bestFit="1" customWidth="1"/>
    <col min="2570" max="2570" width="10.28515625" bestFit="1" customWidth="1"/>
    <col min="2571" max="2571" width="8.85546875" customWidth="1"/>
    <col min="2817" max="2818" width="3.42578125" customWidth="1"/>
    <col min="2819" max="2819" width="79.5703125" bestFit="1" customWidth="1"/>
    <col min="2820" max="2823" width="11.42578125" bestFit="1" customWidth="1"/>
    <col min="2825" max="2825" width="11.28515625" bestFit="1" customWidth="1"/>
    <col min="2826" max="2826" width="10.28515625" bestFit="1" customWidth="1"/>
    <col min="2827" max="2827" width="8.85546875" customWidth="1"/>
    <col min="3073" max="3074" width="3.42578125" customWidth="1"/>
    <col min="3075" max="3075" width="79.5703125" bestFit="1" customWidth="1"/>
    <col min="3076" max="3079" width="11.42578125" bestFit="1" customWidth="1"/>
    <col min="3081" max="3081" width="11.28515625" bestFit="1" customWidth="1"/>
    <col min="3082" max="3082" width="10.28515625" bestFit="1" customWidth="1"/>
    <col min="3083" max="3083" width="8.85546875" customWidth="1"/>
    <col min="3329" max="3330" width="3.42578125" customWidth="1"/>
    <col min="3331" max="3331" width="79.5703125" bestFit="1" customWidth="1"/>
    <col min="3332" max="3335" width="11.42578125" bestFit="1" customWidth="1"/>
    <col min="3337" max="3337" width="11.28515625" bestFit="1" customWidth="1"/>
    <col min="3338" max="3338" width="10.28515625" bestFit="1" customWidth="1"/>
    <col min="3339" max="3339" width="8.85546875" customWidth="1"/>
    <col min="3585" max="3586" width="3.42578125" customWidth="1"/>
    <col min="3587" max="3587" width="79.5703125" bestFit="1" customWidth="1"/>
    <col min="3588" max="3591" width="11.42578125" bestFit="1" customWidth="1"/>
    <col min="3593" max="3593" width="11.28515625" bestFit="1" customWidth="1"/>
    <col min="3594" max="3594" width="10.28515625" bestFit="1" customWidth="1"/>
    <col min="3595" max="3595" width="8.85546875" customWidth="1"/>
    <col min="3841" max="3842" width="3.42578125" customWidth="1"/>
    <col min="3843" max="3843" width="79.5703125" bestFit="1" customWidth="1"/>
    <col min="3844" max="3847" width="11.42578125" bestFit="1" customWidth="1"/>
    <col min="3849" max="3849" width="11.28515625" bestFit="1" customWidth="1"/>
    <col min="3850" max="3850" width="10.28515625" bestFit="1" customWidth="1"/>
    <col min="3851" max="3851" width="8.85546875" customWidth="1"/>
    <col min="4097" max="4098" width="3.42578125" customWidth="1"/>
    <col min="4099" max="4099" width="79.5703125" bestFit="1" customWidth="1"/>
    <col min="4100" max="4103" width="11.42578125" bestFit="1" customWidth="1"/>
    <col min="4105" max="4105" width="11.28515625" bestFit="1" customWidth="1"/>
    <col min="4106" max="4106" width="10.28515625" bestFit="1" customWidth="1"/>
    <col min="4107" max="4107" width="8.85546875" customWidth="1"/>
    <col min="4353" max="4354" width="3.42578125" customWidth="1"/>
    <col min="4355" max="4355" width="79.5703125" bestFit="1" customWidth="1"/>
    <col min="4356" max="4359" width="11.42578125" bestFit="1" customWidth="1"/>
    <col min="4361" max="4361" width="11.28515625" bestFit="1" customWidth="1"/>
    <col min="4362" max="4362" width="10.28515625" bestFit="1" customWidth="1"/>
    <col min="4363" max="4363" width="8.85546875" customWidth="1"/>
    <col min="4609" max="4610" width="3.42578125" customWidth="1"/>
    <col min="4611" max="4611" width="79.5703125" bestFit="1" customWidth="1"/>
    <col min="4612" max="4615" width="11.42578125" bestFit="1" customWidth="1"/>
    <col min="4617" max="4617" width="11.28515625" bestFit="1" customWidth="1"/>
    <col min="4618" max="4618" width="10.28515625" bestFit="1" customWidth="1"/>
    <col min="4619" max="4619" width="8.85546875" customWidth="1"/>
    <col min="4865" max="4866" width="3.42578125" customWidth="1"/>
    <col min="4867" max="4867" width="79.5703125" bestFit="1" customWidth="1"/>
    <col min="4868" max="4871" width="11.42578125" bestFit="1" customWidth="1"/>
    <col min="4873" max="4873" width="11.28515625" bestFit="1" customWidth="1"/>
    <col min="4874" max="4874" width="10.28515625" bestFit="1" customWidth="1"/>
    <col min="4875" max="4875" width="8.85546875" customWidth="1"/>
    <col min="5121" max="5122" width="3.42578125" customWidth="1"/>
    <col min="5123" max="5123" width="79.5703125" bestFit="1" customWidth="1"/>
    <col min="5124" max="5127" width="11.42578125" bestFit="1" customWidth="1"/>
    <col min="5129" max="5129" width="11.28515625" bestFit="1" customWidth="1"/>
    <col min="5130" max="5130" width="10.28515625" bestFit="1" customWidth="1"/>
    <col min="5131" max="5131" width="8.85546875" customWidth="1"/>
    <col min="5377" max="5378" width="3.42578125" customWidth="1"/>
    <col min="5379" max="5379" width="79.5703125" bestFit="1" customWidth="1"/>
    <col min="5380" max="5383" width="11.42578125" bestFit="1" customWidth="1"/>
    <col min="5385" max="5385" width="11.28515625" bestFit="1" customWidth="1"/>
    <col min="5386" max="5386" width="10.28515625" bestFit="1" customWidth="1"/>
    <col min="5387" max="5387" width="8.85546875" customWidth="1"/>
    <col min="5633" max="5634" width="3.42578125" customWidth="1"/>
    <col min="5635" max="5635" width="79.5703125" bestFit="1" customWidth="1"/>
    <col min="5636" max="5639" width="11.42578125" bestFit="1" customWidth="1"/>
    <col min="5641" max="5641" width="11.28515625" bestFit="1" customWidth="1"/>
    <col min="5642" max="5642" width="10.28515625" bestFit="1" customWidth="1"/>
    <col min="5643" max="5643" width="8.85546875" customWidth="1"/>
    <col min="5889" max="5890" width="3.42578125" customWidth="1"/>
    <col min="5891" max="5891" width="79.5703125" bestFit="1" customWidth="1"/>
    <col min="5892" max="5895" width="11.42578125" bestFit="1" customWidth="1"/>
    <col min="5897" max="5897" width="11.28515625" bestFit="1" customWidth="1"/>
    <col min="5898" max="5898" width="10.28515625" bestFit="1" customWidth="1"/>
    <col min="5899" max="5899" width="8.85546875" customWidth="1"/>
    <col min="6145" max="6146" width="3.42578125" customWidth="1"/>
    <col min="6147" max="6147" width="79.5703125" bestFit="1" customWidth="1"/>
    <col min="6148" max="6151" width="11.42578125" bestFit="1" customWidth="1"/>
    <col min="6153" max="6153" width="11.28515625" bestFit="1" customWidth="1"/>
    <col min="6154" max="6154" width="10.28515625" bestFit="1" customWidth="1"/>
    <col min="6155" max="6155" width="8.85546875" customWidth="1"/>
    <col min="6401" max="6402" width="3.42578125" customWidth="1"/>
    <col min="6403" max="6403" width="79.5703125" bestFit="1" customWidth="1"/>
    <col min="6404" max="6407" width="11.42578125" bestFit="1" customWidth="1"/>
    <col min="6409" max="6409" width="11.28515625" bestFit="1" customWidth="1"/>
    <col min="6410" max="6410" width="10.28515625" bestFit="1" customWidth="1"/>
    <col min="6411" max="6411" width="8.85546875" customWidth="1"/>
    <col min="6657" max="6658" width="3.42578125" customWidth="1"/>
    <col min="6659" max="6659" width="79.5703125" bestFit="1" customWidth="1"/>
    <col min="6660" max="6663" width="11.42578125" bestFit="1" customWidth="1"/>
    <col min="6665" max="6665" width="11.28515625" bestFit="1" customWidth="1"/>
    <col min="6666" max="6666" width="10.28515625" bestFit="1" customWidth="1"/>
    <col min="6667" max="6667" width="8.85546875" customWidth="1"/>
    <col min="6913" max="6914" width="3.42578125" customWidth="1"/>
    <col min="6915" max="6915" width="79.5703125" bestFit="1" customWidth="1"/>
    <col min="6916" max="6919" width="11.42578125" bestFit="1" customWidth="1"/>
    <col min="6921" max="6921" width="11.28515625" bestFit="1" customWidth="1"/>
    <col min="6922" max="6922" width="10.28515625" bestFit="1" customWidth="1"/>
    <col min="6923" max="6923" width="8.85546875" customWidth="1"/>
    <col min="7169" max="7170" width="3.42578125" customWidth="1"/>
    <col min="7171" max="7171" width="79.5703125" bestFit="1" customWidth="1"/>
    <col min="7172" max="7175" width="11.42578125" bestFit="1" customWidth="1"/>
    <col min="7177" max="7177" width="11.28515625" bestFit="1" customWidth="1"/>
    <col min="7178" max="7178" width="10.28515625" bestFit="1" customWidth="1"/>
    <col min="7179" max="7179" width="8.85546875" customWidth="1"/>
    <col min="7425" max="7426" width="3.42578125" customWidth="1"/>
    <col min="7427" max="7427" width="79.5703125" bestFit="1" customWidth="1"/>
    <col min="7428" max="7431" width="11.42578125" bestFit="1" customWidth="1"/>
    <col min="7433" max="7433" width="11.28515625" bestFit="1" customWidth="1"/>
    <col min="7434" max="7434" width="10.28515625" bestFit="1" customWidth="1"/>
    <col min="7435" max="7435" width="8.85546875" customWidth="1"/>
    <col min="7681" max="7682" width="3.42578125" customWidth="1"/>
    <col min="7683" max="7683" width="79.5703125" bestFit="1" customWidth="1"/>
    <col min="7684" max="7687" width="11.42578125" bestFit="1" customWidth="1"/>
    <col min="7689" max="7689" width="11.28515625" bestFit="1" customWidth="1"/>
    <col min="7690" max="7690" width="10.28515625" bestFit="1" customWidth="1"/>
    <col min="7691" max="7691" width="8.85546875" customWidth="1"/>
    <col min="7937" max="7938" width="3.42578125" customWidth="1"/>
    <col min="7939" max="7939" width="79.5703125" bestFit="1" customWidth="1"/>
    <col min="7940" max="7943" width="11.42578125" bestFit="1" customWidth="1"/>
    <col min="7945" max="7945" width="11.28515625" bestFit="1" customWidth="1"/>
    <col min="7946" max="7946" width="10.28515625" bestFit="1" customWidth="1"/>
    <col min="7947" max="7947" width="8.85546875" customWidth="1"/>
    <col min="8193" max="8194" width="3.42578125" customWidth="1"/>
    <col min="8195" max="8195" width="79.5703125" bestFit="1" customWidth="1"/>
    <col min="8196" max="8199" width="11.42578125" bestFit="1" customWidth="1"/>
    <col min="8201" max="8201" width="11.28515625" bestFit="1" customWidth="1"/>
    <col min="8202" max="8202" width="10.28515625" bestFit="1" customWidth="1"/>
    <col min="8203" max="8203" width="8.85546875" customWidth="1"/>
    <col min="8449" max="8450" width="3.42578125" customWidth="1"/>
    <col min="8451" max="8451" width="79.5703125" bestFit="1" customWidth="1"/>
    <col min="8452" max="8455" width="11.42578125" bestFit="1" customWidth="1"/>
    <col min="8457" max="8457" width="11.28515625" bestFit="1" customWidth="1"/>
    <col min="8458" max="8458" width="10.28515625" bestFit="1" customWidth="1"/>
    <col min="8459" max="8459" width="8.85546875" customWidth="1"/>
    <col min="8705" max="8706" width="3.42578125" customWidth="1"/>
    <col min="8707" max="8707" width="79.5703125" bestFit="1" customWidth="1"/>
    <col min="8708" max="8711" width="11.42578125" bestFit="1" customWidth="1"/>
    <col min="8713" max="8713" width="11.28515625" bestFit="1" customWidth="1"/>
    <col min="8714" max="8714" width="10.28515625" bestFit="1" customWidth="1"/>
    <col min="8715" max="8715" width="8.85546875" customWidth="1"/>
    <col min="8961" max="8962" width="3.42578125" customWidth="1"/>
    <col min="8963" max="8963" width="79.5703125" bestFit="1" customWidth="1"/>
    <col min="8964" max="8967" width="11.42578125" bestFit="1" customWidth="1"/>
    <col min="8969" max="8969" width="11.28515625" bestFit="1" customWidth="1"/>
    <col min="8970" max="8970" width="10.28515625" bestFit="1" customWidth="1"/>
    <col min="8971" max="8971" width="8.85546875" customWidth="1"/>
    <col min="9217" max="9218" width="3.42578125" customWidth="1"/>
    <col min="9219" max="9219" width="79.5703125" bestFit="1" customWidth="1"/>
    <col min="9220" max="9223" width="11.42578125" bestFit="1" customWidth="1"/>
    <col min="9225" max="9225" width="11.28515625" bestFit="1" customWidth="1"/>
    <col min="9226" max="9226" width="10.28515625" bestFit="1" customWidth="1"/>
    <col min="9227" max="9227" width="8.85546875" customWidth="1"/>
    <col min="9473" max="9474" width="3.42578125" customWidth="1"/>
    <col min="9475" max="9475" width="79.5703125" bestFit="1" customWidth="1"/>
    <col min="9476" max="9479" width="11.42578125" bestFit="1" customWidth="1"/>
    <col min="9481" max="9481" width="11.28515625" bestFit="1" customWidth="1"/>
    <col min="9482" max="9482" width="10.28515625" bestFit="1" customWidth="1"/>
    <col min="9483" max="9483" width="8.85546875" customWidth="1"/>
    <col min="9729" max="9730" width="3.42578125" customWidth="1"/>
    <col min="9731" max="9731" width="79.5703125" bestFit="1" customWidth="1"/>
    <col min="9732" max="9735" width="11.42578125" bestFit="1" customWidth="1"/>
    <col min="9737" max="9737" width="11.28515625" bestFit="1" customWidth="1"/>
    <col min="9738" max="9738" width="10.28515625" bestFit="1" customWidth="1"/>
    <col min="9739" max="9739" width="8.85546875" customWidth="1"/>
    <col min="9985" max="9986" width="3.42578125" customWidth="1"/>
    <col min="9987" max="9987" width="79.5703125" bestFit="1" customWidth="1"/>
    <col min="9988" max="9991" width="11.42578125" bestFit="1" customWidth="1"/>
    <col min="9993" max="9993" width="11.28515625" bestFit="1" customWidth="1"/>
    <col min="9994" max="9994" width="10.28515625" bestFit="1" customWidth="1"/>
    <col min="9995" max="9995" width="8.85546875" customWidth="1"/>
    <col min="10241" max="10242" width="3.42578125" customWidth="1"/>
    <col min="10243" max="10243" width="79.5703125" bestFit="1" customWidth="1"/>
    <col min="10244" max="10247" width="11.42578125" bestFit="1" customWidth="1"/>
    <col min="10249" max="10249" width="11.28515625" bestFit="1" customWidth="1"/>
    <col min="10250" max="10250" width="10.28515625" bestFit="1" customWidth="1"/>
    <col min="10251" max="10251" width="8.85546875" customWidth="1"/>
    <col min="10497" max="10498" width="3.42578125" customWidth="1"/>
    <col min="10499" max="10499" width="79.5703125" bestFit="1" customWidth="1"/>
    <col min="10500" max="10503" width="11.42578125" bestFit="1" customWidth="1"/>
    <col min="10505" max="10505" width="11.28515625" bestFit="1" customWidth="1"/>
    <col min="10506" max="10506" width="10.28515625" bestFit="1" customWidth="1"/>
    <col min="10507" max="10507" width="8.85546875" customWidth="1"/>
    <col min="10753" max="10754" width="3.42578125" customWidth="1"/>
    <col min="10755" max="10755" width="79.5703125" bestFit="1" customWidth="1"/>
    <col min="10756" max="10759" width="11.42578125" bestFit="1" customWidth="1"/>
    <col min="10761" max="10761" width="11.28515625" bestFit="1" customWidth="1"/>
    <col min="10762" max="10762" width="10.28515625" bestFit="1" customWidth="1"/>
    <col min="10763" max="10763" width="8.85546875" customWidth="1"/>
    <col min="11009" max="11010" width="3.42578125" customWidth="1"/>
    <col min="11011" max="11011" width="79.5703125" bestFit="1" customWidth="1"/>
    <col min="11012" max="11015" width="11.42578125" bestFit="1" customWidth="1"/>
    <col min="11017" max="11017" width="11.28515625" bestFit="1" customWidth="1"/>
    <col min="11018" max="11018" width="10.28515625" bestFit="1" customWidth="1"/>
    <col min="11019" max="11019" width="8.85546875" customWidth="1"/>
    <col min="11265" max="11266" width="3.42578125" customWidth="1"/>
    <col min="11267" max="11267" width="79.5703125" bestFit="1" customWidth="1"/>
    <col min="11268" max="11271" width="11.42578125" bestFit="1" customWidth="1"/>
    <col min="11273" max="11273" width="11.28515625" bestFit="1" customWidth="1"/>
    <col min="11274" max="11274" width="10.28515625" bestFit="1" customWidth="1"/>
    <col min="11275" max="11275" width="8.85546875" customWidth="1"/>
    <col min="11521" max="11522" width="3.42578125" customWidth="1"/>
    <col min="11523" max="11523" width="79.5703125" bestFit="1" customWidth="1"/>
    <col min="11524" max="11527" width="11.42578125" bestFit="1" customWidth="1"/>
    <col min="11529" max="11529" width="11.28515625" bestFit="1" customWidth="1"/>
    <col min="11530" max="11530" width="10.28515625" bestFit="1" customWidth="1"/>
    <col min="11531" max="11531" width="8.85546875" customWidth="1"/>
    <col min="11777" max="11778" width="3.42578125" customWidth="1"/>
    <col min="11779" max="11779" width="79.5703125" bestFit="1" customWidth="1"/>
    <col min="11780" max="11783" width="11.42578125" bestFit="1" customWidth="1"/>
    <col min="11785" max="11785" width="11.28515625" bestFit="1" customWidth="1"/>
    <col min="11786" max="11786" width="10.28515625" bestFit="1" customWidth="1"/>
    <col min="11787" max="11787" width="8.85546875" customWidth="1"/>
    <col min="12033" max="12034" width="3.42578125" customWidth="1"/>
    <col min="12035" max="12035" width="79.5703125" bestFit="1" customWidth="1"/>
    <col min="12036" max="12039" width="11.42578125" bestFit="1" customWidth="1"/>
    <col min="12041" max="12041" width="11.28515625" bestFit="1" customWidth="1"/>
    <col min="12042" max="12042" width="10.28515625" bestFit="1" customWidth="1"/>
    <col min="12043" max="12043" width="8.85546875" customWidth="1"/>
    <col min="12289" max="12290" width="3.42578125" customWidth="1"/>
    <col min="12291" max="12291" width="79.5703125" bestFit="1" customWidth="1"/>
    <col min="12292" max="12295" width="11.42578125" bestFit="1" customWidth="1"/>
    <col min="12297" max="12297" width="11.28515625" bestFit="1" customWidth="1"/>
    <col min="12298" max="12298" width="10.28515625" bestFit="1" customWidth="1"/>
    <col min="12299" max="12299" width="8.85546875" customWidth="1"/>
    <col min="12545" max="12546" width="3.42578125" customWidth="1"/>
    <col min="12547" max="12547" width="79.5703125" bestFit="1" customWidth="1"/>
    <col min="12548" max="12551" width="11.42578125" bestFit="1" customWidth="1"/>
    <col min="12553" max="12553" width="11.28515625" bestFit="1" customWidth="1"/>
    <col min="12554" max="12554" width="10.28515625" bestFit="1" customWidth="1"/>
    <col min="12555" max="12555" width="8.85546875" customWidth="1"/>
    <col min="12801" max="12802" width="3.42578125" customWidth="1"/>
    <col min="12803" max="12803" width="79.5703125" bestFit="1" customWidth="1"/>
    <col min="12804" max="12807" width="11.42578125" bestFit="1" customWidth="1"/>
    <col min="12809" max="12809" width="11.28515625" bestFit="1" customWidth="1"/>
    <col min="12810" max="12810" width="10.28515625" bestFit="1" customWidth="1"/>
    <col min="12811" max="12811" width="8.85546875" customWidth="1"/>
    <col min="13057" max="13058" width="3.42578125" customWidth="1"/>
    <col min="13059" max="13059" width="79.5703125" bestFit="1" customWidth="1"/>
    <col min="13060" max="13063" width="11.42578125" bestFit="1" customWidth="1"/>
    <col min="13065" max="13065" width="11.28515625" bestFit="1" customWidth="1"/>
    <col min="13066" max="13066" width="10.28515625" bestFit="1" customWidth="1"/>
    <col min="13067" max="13067" width="8.85546875" customWidth="1"/>
    <col min="13313" max="13314" width="3.42578125" customWidth="1"/>
    <col min="13315" max="13315" width="79.5703125" bestFit="1" customWidth="1"/>
    <col min="13316" max="13319" width="11.42578125" bestFit="1" customWidth="1"/>
    <col min="13321" max="13321" width="11.28515625" bestFit="1" customWidth="1"/>
    <col min="13322" max="13322" width="10.28515625" bestFit="1" customWidth="1"/>
    <col min="13323" max="13323" width="8.85546875" customWidth="1"/>
    <col min="13569" max="13570" width="3.42578125" customWidth="1"/>
    <col min="13571" max="13571" width="79.5703125" bestFit="1" customWidth="1"/>
    <col min="13572" max="13575" width="11.42578125" bestFit="1" customWidth="1"/>
    <col min="13577" max="13577" width="11.28515625" bestFit="1" customWidth="1"/>
    <col min="13578" max="13578" width="10.28515625" bestFit="1" customWidth="1"/>
    <col min="13579" max="13579" width="8.85546875" customWidth="1"/>
    <col min="13825" max="13826" width="3.42578125" customWidth="1"/>
    <col min="13827" max="13827" width="79.5703125" bestFit="1" customWidth="1"/>
    <col min="13828" max="13831" width="11.42578125" bestFit="1" customWidth="1"/>
    <col min="13833" max="13833" width="11.28515625" bestFit="1" customWidth="1"/>
    <col min="13834" max="13834" width="10.28515625" bestFit="1" customWidth="1"/>
    <col min="13835" max="13835" width="8.85546875" customWidth="1"/>
    <col min="14081" max="14082" width="3.42578125" customWidth="1"/>
    <col min="14083" max="14083" width="79.5703125" bestFit="1" customWidth="1"/>
    <col min="14084" max="14087" width="11.42578125" bestFit="1" customWidth="1"/>
    <col min="14089" max="14089" width="11.28515625" bestFit="1" customWidth="1"/>
    <col min="14090" max="14090" width="10.28515625" bestFit="1" customWidth="1"/>
    <col min="14091" max="14091" width="8.85546875" customWidth="1"/>
    <col min="14337" max="14338" width="3.42578125" customWidth="1"/>
    <col min="14339" max="14339" width="79.5703125" bestFit="1" customWidth="1"/>
    <col min="14340" max="14343" width="11.42578125" bestFit="1" customWidth="1"/>
    <col min="14345" max="14345" width="11.28515625" bestFit="1" customWidth="1"/>
    <col min="14346" max="14346" width="10.28515625" bestFit="1" customWidth="1"/>
    <col min="14347" max="14347" width="8.85546875" customWidth="1"/>
    <col min="14593" max="14594" width="3.42578125" customWidth="1"/>
    <col min="14595" max="14595" width="79.5703125" bestFit="1" customWidth="1"/>
    <col min="14596" max="14599" width="11.42578125" bestFit="1" customWidth="1"/>
    <col min="14601" max="14601" width="11.28515625" bestFit="1" customWidth="1"/>
    <col min="14602" max="14602" width="10.28515625" bestFit="1" customWidth="1"/>
    <col min="14603" max="14603" width="8.85546875" customWidth="1"/>
    <col min="14849" max="14850" width="3.42578125" customWidth="1"/>
    <col min="14851" max="14851" width="79.5703125" bestFit="1" customWidth="1"/>
    <col min="14852" max="14855" width="11.42578125" bestFit="1" customWidth="1"/>
    <col min="14857" max="14857" width="11.28515625" bestFit="1" customWidth="1"/>
    <col min="14858" max="14858" width="10.28515625" bestFit="1" customWidth="1"/>
    <col min="14859" max="14859" width="8.85546875" customWidth="1"/>
    <col min="15105" max="15106" width="3.42578125" customWidth="1"/>
    <col min="15107" max="15107" width="79.5703125" bestFit="1" customWidth="1"/>
    <col min="15108" max="15111" width="11.42578125" bestFit="1" customWidth="1"/>
    <col min="15113" max="15113" width="11.28515625" bestFit="1" customWidth="1"/>
    <col min="15114" max="15114" width="10.28515625" bestFit="1" customWidth="1"/>
    <col min="15115" max="15115" width="8.85546875" customWidth="1"/>
    <col min="15361" max="15362" width="3.42578125" customWidth="1"/>
    <col min="15363" max="15363" width="79.5703125" bestFit="1" customWidth="1"/>
    <col min="15364" max="15367" width="11.42578125" bestFit="1" customWidth="1"/>
    <col min="15369" max="15369" width="11.28515625" bestFit="1" customWidth="1"/>
    <col min="15370" max="15370" width="10.28515625" bestFit="1" customWidth="1"/>
    <col min="15371" max="15371" width="8.85546875" customWidth="1"/>
    <col min="15617" max="15618" width="3.42578125" customWidth="1"/>
    <col min="15619" max="15619" width="79.5703125" bestFit="1" customWidth="1"/>
    <col min="15620" max="15623" width="11.42578125" bestFit="1" customWidth="1"/>
    <col min="15625" max="15625" width="11.28515625" bestFit="1" customWidth="1"/>
    <col min="15626" max="15626" width="10.28515625" bestFit="1" customWidth="1"/>
    <col min="15627" max="15627" width="8.85546875" customWidth="1"/>
    <col min="15873" max="15874" width="3.42578125" customWidth="1"/>
    <col min="15875" max="15875" width="79.5703125" bestFit="1" customWidth="1"/>
    <col min="15876" max="15879" width="11.42578125" bestFit="1" customWidth="1"/>
    <col min="15881" max="15881" width="11.28515625" bestFit="1" customWidth="1"/>
    <col min="15882" max="15882" width="10.28515625" bestFit="1" customWidth="1"/>
    <col min="15883" max="15883" width="8.85546875" customWidth="1"/>
    <col min="16129" max="16130" width="3.42578125" customWidth="1"/>
    <col min="16131" max="16131" width="79.5703125" bestFit="1" customWidth="1"/>
    <col min="16132" max="16135" width="11.42578125" bestFit="1" customWidth="1"/>
    <col min="16137" max="16137" width="11.28515625" bestFit="1" customWidth="1"/>
    <col min="16138" max="16138" width="10.28515625" bestFit="1" customWidth="1"/>
    <col min="16139" max="16139" width="8.85546875" customWidth="1"/>
  </cols>
  <sheetData>
    <row r="1" spans="1:11" ht="15.75">
      <c r="A1" s="224"/>
      <c r="B1" s="224"/>
      <c r="C1" s="225"/>
    </row>
    <row r="2" spans="1:11" s="233" customFormat="1" ht="20.25">
      <c r="A2" s="229" t="s">
        <v>187</v>
      </c>
      <c r="B2" s="230"/>
      <c r="C2" s="230"/>
      <c r="D2" s="230"/>
      <c r="E2" s="231"/>
      <c r="F2" s="232" t="s">
        <v>188</v>
      </c>
      <c r="G2" s="232"/>
      <c r="K2" s="234"/>
    </row>
    <row r="3" spans="1:11" s="233" customFormat="1">
      <c r="A3" s="235"/>
      <c r="B3" s="236"/>
      <c r="C3" s="237"/>
      <c r="D3" s="238"/>
      <c r="E3" s="238"/>
      <c r="F3" s="239"/>
      <c r="G3" s="240"/>
      <c r="K3" s="234"/>
    </row>
    <row r="4" spans="1:11" s="233" customFormat="1" ht="18.75" customHeight="1">
      <c r="A4" s="241" t="s">
        <v>2</v>
      </c>
      <c r="B4" s="242"/>
      <c r="C4" s="242"/>
      <c r="D4" s="243" t="s">
        <v>189</v>
      </c>
      <c r="E4" s="243" t="s">
        <v>190</v>
      </c>
      <c r="F4" s="244" t="s">
        <v>191</v>
      </c>
      <c r="G4" s="245"/>
      <c r="K4" s="234"/>
    </row>
    <row r="5" spans="1:11" s="233" customFormat="1">
      <c r="A5" s="246"/>
      <c r="B5" s="247"/>
      <c r="C5" s="247"/>
      <c r="D5" s="248"/>
      <c r="E5" s="248"/>
      <c r="F5" s="21" t="s">
        <v>6</v>
      </c>
      <c r="G5" s="22" t="s">
        <v>7</v>
      </c>
      <c r="K5" s="234"/>
    </row>
    <row r="6" spans="1:11">
      <c r="A6" s="249"/>
      <c r="B6" s="250"/>
      <c r="C6" s="251"/>
      <c r="D6" s="252"/>
      <c r="E6" s="252"/>
      <c r="F6" s="252"/>
      <c r="G6" s="253"/>
    </row>
    <row r="7" spans="1:11">
      <c r="A7" s="33" t="s">
        <v>8</v>
      </c>
      <c r="B7" s="35"/>
      <c r="C7" s="254" t="s">
        <v>192</v>
      </c>
      <c r="D7" s="255"/>
      <c r="E7" s="255"/>
      <c r="F7" s="255"/>
      <c r="G7" s="256"/>
    </row>
    <row r="8" spans="1:11">
      <c r="A8" s="33"/>
      <c r="B8" s="35"/>
      <c r="C8" s="257"/>
      <c r="D8" s="255"/>
      <c r="E8" s="255"/>
      <c r="F8" s="255"/>
      <c r="G8" s="256"/>
    </row>
    <row r="9" spans="1:11" s="259" customFormat="1" ht="12.75">
      <c r="A9" s="33">
        <v>1</v>
      </c>
      <c r="B9" s="34" t="s">
        <v>193</v>
      </c>
      <c r="C9" s="254"/>
      <c r="D9" s="258">
        <v>329242838</v>
      </c>
      <c r="E9" s="258">
        <v>317978199</v>
      </c>
      <c r="F9" s="258">
        <f t="shared" ref="F9:F35" si="0">D9-E9</f>
        <v>11264639</v>
      </c>
      <c r="G9" s="63">
        <f t="shared" ref="G9:G35" si="1">IF(E9=0,"-    ",F9/E9)</f>
        <v>3.5425821755786471E-2</v>
      </c>
    </row>
    <row r="10" spans="1:11">
      <c r="A10" s="260"/>
      <c r="B10" s="261" t="s">
        <v>194</v>
      </c>
      <c r="C10" s="262"/>
      <c r="D10" s="263">
        <v>298136913</v>
      </c>
      <c r="E10" s="263">
        <v>287025023</v>
      </c>
      <c r="F10" s="263">
        <f t="shared" si="0"/>
        <v>11111890</v>
      </c>
      <c r="G10" s="60">
        <f t="shared" si="1"/>
        <v>3.8714011356424487E-2</v>
      </c>
    </row>
    <row r="11" spans="1:11">
      <c r="A11" s="33"/>
      <c r="B11" s="261" t="s">
        <v>195</v>
      </c>
      <c r="C11" s="262"/>
      <c r="D11" s="263">
        <v>31105925</v>
      </c>
      <c r="E11" s="263">
        <v>30953176</v>
      </c>
      <c r="F11" s="263">
        <f t="shared" si="0"/>
        <v>152749</v>
      </c>
      <c r="G11" s="60">
        <f t="shared" si="1"/>
        <v>4.9348409352242238E-3</v>
      </c>
    </row>
    <row r="12" spans="1:11">
      <c r="A12" s="33"/>
      <c r="B12" s="262"/>
      <c r="C12" s="262" t="s">
        <v>196</v>
      </c>
      <c r="D12" s="263">
        <v>13817796</v>
      </c>
      <c r="E12" s="264">
        <v>12935473</v>
      </c>
      <c r="F12" s="263">
        <f t="shared" si="0"/>
        <v>882323</v>
      </c>
      <c r="G12" s="60">
        <f t="shared" si="1"/>
        <v>6.8209566051430817E-2</v>
      </c>
    </row>
    <row r="13" spans="1:11">
      <c r="A13" s="260"/>
      <c r="B13" s="262"/>
      <c r="C13" s="262" t="s">
        <v>197</v>
      </c>
      <c r="D13" s="263">
        <v>0</v>
      </c>
      <c r="E13" s="264">
        <v>0</v>
      </c>
      <c r="F13" s="263">
        <f t="shared" si="0"/>
        <v>0</v>
      </c>
      <c r="G13" s="60" t="str">
        <f t="shared" si="1"/>
        <v xml:space="preserve">-    </v>
      </c>
    </row>
    <row r="14" spans="1:11">
      <c r="A14" s="33"/>
      <c r="B14" s="262"/>
      <c r="C14" s="262" t="s">
        <v>198</v>
      </c>
      <c r="D14" s="263">
        <v>0</v>
      </c>
      <c r="E14" s="264">
        <v>0</v>
      </c>
      <c r="F14" s="263">
        <f t="shared" si="0"/>
        <v>0</v>
      </c>
      <c r="G14" s="60" t="str">
        <f t="shared" si="1"/>
        <v xml:space="preserve">-    </v>
      </c>
    </row>
    <row r="15" spans="1:11">
      <c r="A15" s="260"/>
      <c r="B15" s="262"/>
      <c r="C15" s="262" t="s">
        <v>199</v>
      </c>
      <c r="D15" s="263">
        <v>64974</v>
      </c>
      <c r="E15" s="264">
        <v>52037</v>
      </c>
      <c r="F15" s="263">
        <f t="shared" si="0"/>
        <v>12937</v>
      </c>
      <c r="G15" s="60">
        <f t="shared" si="1"/>
        <v>0.24861156484808886</v>
      </c>
    </row>
    <row r="16" spans="1:11">
      <c r="A16" s="260"/>
      <c r="B16" s="262"/>
      <c r="C16" s="262" t="s">
        <v>200</v>
      </c>
      <c r="D16" s="263">
        <v>0</v>
      </c>
      <c r="E16" s="264">
        <v>0</v>
      </c>
      <c r="F16" s="263">
        <f t="shared" si="0"/>
        <v>0</v>
      </c>
      <c r="G16" s="60" t="str">
        <f t="shared" si="1"/>
        <v xml:space="preserve">-    </v>
      </c>
    </row>
    <row r="17" spans="1:7">
      <c r="A17" s="33"/>
      <c r="B17" s="262"/>
      <c r="C17" s="262" t="s">
        <v>201</v>
      </c>
      <c r="D17" s="263">
        <v>17223155</v>
      </c>
      <c r="E17" s="264">
        <v>17965666</v>
      </c>
      <c r="F17" s="263">
        <f t="shared" si="0"/>
        <v>-742511</v>
      </c>
      <c r="G17" s="60">
        <f t="shared" si="1"/>
        <v>-4.1329444730854953E-2</v>
      </c>
    </row>
    <row r="18" spans="1:7">
      <c r="A18" s="260"/>
      <c r="B18" s="262" t="s">
        <v>202</v>
      </c>
      <c r="C18" s="262"/>
      <c r="D18" s="263">
        <v>0</v>
      </c>
      <c r="E18" s="264">
        <v>0</v>
      </c>
      <c r="F18" s="263">
        <f t="shared" si="0"/>
        <v>0</v>
      </c>
      <c r="G18" s="60" t="str">
        <f t="shared" si="1"/>
        <v xml:space="preserve">-    </v>
      </c>
    </row>
    <row r="19" spans="1:7">
      <c r="A19" s="260"/>
      <c r="B19" s="262"/>
      <c r="C19" s="262" t="s">
        <v>203</v>
      </c>
      <c r="D19" s="263">
        <v>0</v>
      </c>
      <c r="E19" s="264">
        <v>0</v>
      </c>
      <c r="F19" s="263">
        <f t="shared" si="0"/>
        <v>0</v>
      </c>
      <c r="G19" s="60" t="str">
        <f t="shared" si="1"/>
        <v xml:space="preserve">-    </v>
      </c>
    </row>
    <row r="20" spans="1:7">
      <c r="A20" s="260"/>
      <c r="B20" s="262"/>
      <c r="C20" s="262" t="s">
        <v>204</v>
      </c>
      <c r="D20" s="263">
        <v>0</v>
      </c>
      <c r="E20" s="264">
        <v>0</v>
      </c>
      <c r="F20" s="263">
        <f t="shared" si="0"/>
        <v>0</v>
      </c>
      <c r="G20" s="60" t="str">
        <f t="shared" si="1"/>
        <v xml:space="preserve">-    </v>
      </c>
    </row>
    <row r="21" spans="1:7">
      <c r="A21" s="260" t="s">
        <v>33</v>
      </c>
      <c r="B21" s="262"/>
      <c r="C21" s="262" t="s">
        <v>205</v>
      </c>
      <c r="D21" s="263">
        <v>0</v>
      </c>
      <c r="E21" s="264">
        <v>0</v>
      </c>
      <c r="F21" s="263">
        <f t="shared" si="0"/>
        <v>0</v>
      </c>
      <c r="G21" s="60" t="str">
        <f t="shared" si="1"/>
        <v xml:space="preserve">-    </v>
      </c>
    </row>
    <row r="22" spans="1:7">
      <c r="A22" s="260"/>
      <c r="B22" s="262"/>
      <c r="C22" s="262" t="s">
        <v>206</v>
      </c>
      <c r="D22" s="263">
        <v>0</v>
      </c>
      <c r="E22" s="264">
        <v>0</v>
      </c>
      <c r="F22" s="263">
        <f t="shared" si="0"/>
        <v>0</v>
      </c>
      <c r="G22" s="60" t="str">
        <f t="shared" si="1"/>
        <v xml:space="preserve">-    </v>
      </c>
    </row>
    <row r="23" spans="1:7">
      <c r="A23" s="260"/>
      <c r="B23" s="262" t="s">
        <v>207</v>
      </c>
      <c r="C23" s="262"/>
      <c r="D23" s="263">
        <v>0</v>
      </c>
      <c r="E23" s="264">
        <v>0</v>
      </c>
      <c r="F23" s="263">
        <f t="shared" si="0"/>
        <v>0</v>
      </c>
      <c r="G23" s="60" t="str">
        <f t="shared" si="1"/>
        <v xml:space="preserve">-    </v>
      </c>
    </row>
    <row r="24" spans="1:7" s="259" customFormat="1" ht="12.75">
      <c r="A24" s="33">
        <v>2</v>
      </c>
      <c r="B24" s="34" t="s">
        <v>208</v>
      </c>
      <c r="C24" s="254"/>
      <c r="D24" s="258">
        <v>-72957</v>
      </c>
      <c r="E24" s="258">
        <v>0</v>
      </c>
      <c r="F24" s="258">
        <f t="shared" si="0"/>
        <v>-72957</v>
      </c>
      <c r="G24" s="63" t="str">
        <f t="shared" si="1"/>
        <v xml:space="preserve">-    </v>
      </c>
    </row>
    <row r="25" spans="1:7" s="259" customFormat="1" ht="12.75">
      <c r="A25" s="33">
        <v>3</v>
      </c>
      <c r="B25" s="34" t="s">
        <v>209</v>
      </c>
      <c r="C25" s="254"/>
      <c r="D25" s="258">
        <v>3697733</v>
      </c>
      <c r="E25" s="258">
        <v>3394341</v>
      </c>
      <c r="F25" s="258">
        <f t="shared" si="0"/>
        <v>303392</v>
      </c>
      <c r="G25" s="63">
        <f t="shared" si="1"/>
        <v>8.9381709144720586E-2</v>
      </c>
    </row>
    <row r="26" spans="1:7" s="259" customFormat="1" ht="12.75">
      <c r="A26" s="33">
        <v>4</v>
      </c>
      <c r="B26" s="34" t="s">
        <v>210</v>
      </c>
      <c r="C26" s="254"/>
      <c r="D26" s="258">
        <v>30956033</v>
      </c>
      <c r="E26" s="258">
        <v>31277343</v>
      </c>
      <c r="F26" s="258">
        <f t="shared" si="0"/>
        <v>-321310</v>
      </c>
      <c r="G26" s="63">
        <f t="shared" si="1"/>
        <v>-1.027293143154775E-2</v>
      </c>
    </row>
    <row r="27" spans="1:7">
      <c r="A27" s="33"/>
      <c r="B27" s="261" t="s">
        <v>211</v>
      </c>
      <c r="C27" s="265"/>
      <c r="D27" s="263">
        <v>22492705</v>
      </c>
      <c r="E27" s="263">
        <v>22670339</v>
      </c>
      <c r="F27" s="263">
        <f t="shared" si="0"/>
        <v>-177634</v>
      </c>
      <c r="G27" s="60">
        <f t="shared" si="1"/>
        <v>-7.8355246474258716E-3</v>
      </c>
    </row>
    <row r="28" spans="1:7">
      <c r="A28" s="260"/>
      <c r="B28" s="261" t="s">
        <v>212</v>
      </c>
      <c r="C28" s="265"/>
      <c r="D28" s="263">
        <v>2364252</v>
      </c>
      <c r="E28" s="263">
        <v>2592532</v>
      </c>
      <c r="F28" s="263">
        <f t="shared" si="0"/>
        <v>-228280</v>
      </c>
      <c r="G28" s="60">
        <f t="shared" si="1"/>
        <v>-8.8052915065272103E-2</v>
      </c>
    </row>
    <row r="29" spans="1:7">
      <c r="A29" s="33"/>
      <c r="B29" s="261" t="s">
        <v>213</v>
      </c>
      <c r="C29" s="265"/>
      <c r="D29" s="263">
        <v>6099076</v>
      </c>
      <c r="E29" s="263">
        <v>6014472</v>
      </c>
      <c r="F29" s="263">
        <f t="shared" si="0"/>
        <v>84604</v>
      </c>
      <c r="G29" s="60">
        <f t="shared" si="1"/>
        <v>1.4066737695345494E-2</v>
      </c>
    </row>
    <row r="30" spans="1:7" s="259" customFormat="1" ht="12.75">
      <c r="A30" s="33">
        <v>5</v>
      </c>
      <c r="B30" s="34" t="s">
        <v>214</v>
      </c>
      <c r="C30" s="254"/>
      <c r="D30" s="258">
        <v>3061150</v>
      </c>
      <c r="E30" s="258">
        <v>3161401</v>
      </c>
      <c r="F30" s="258">
        <f t="shared" si="0"/>
        <v>-100251</v>
      </c>
      <c r="G30" s="63">
        <f t="shared" si="1"/>
        <v>-3.171094081389865E-2</v>
      </c>
    </row>
    <row r="31" spans="1:7" s="259" customFormat="1" ht="12.75">
      <c r="A31" s="33">
        <v>6</v>
      </c>
      <c r="B31" s="34" t="s">
        <v>215</v>
      </c>
      <c r="C31" s="254"/>
      <c r="D31" s="258">
        <v>5049150</v>
      </c>
      <c r="E31" s="258">
        <v>4745665</v>
      </c>
      <c r="F31" s="258">
        <f t="shared" si="0"/>
        <v>303485</v>
      </c>
      <c r="G31" s="63">
        <f t="shared" si="1"/>
        <v>6.394994168362074E-2</v>
      </c>
    </row>
    <row r="32" spans="1:7" s="259" customFormat="1" ht="12.75">
      <c r="A32" s="33">
        <v>7</v>
      </c>
      <c r="B32" s="34" t="s">
        <v>216</v>
      </c>
      <c r="C32" s="254"/>
      <c r="D32" s="258">
        <v>6747599</v>
      </c>
      <c r="E32" s="258">
        <v>6994225</v>
      </c>
      <c r="F32" s="258">
        <f t="shared" si="0"/>
        <v>-246626</v>
      </c>
      <c r="G32" s="63">
        <f t="shared" si="1"/>
        <v>-3.5261376349774276E-2</v>
      </c>
    </row>
    <row r="33" spans="1:12" s="259" customFormat="1" ht="12.75">
      <c r="A33" s="33">
        <v>8</v>
      </c>
      <c r="B33" s="34" t="s">
        <v>217</v>
      </c>
      <c r="C33" s="254"/>
      <c r="D33" s="266">
        <v>0</v>
      </c>
      <c r="E33" s="266">
        <v>0</v>
      </c>
      <c r="F33" s="266">
        <f t="shared" si="0"/>
        <v>0</v>
      </c>
      <c r="G33" s="63" t="str">
        <f t="shared" si="1"/>
        <v xml:space="preserve">-    </v>
      </c>
    </row>
    <row r="34" spans="1:12" s="259" customFormat="1" ht="12.75">
      <c r="A34" s="33">
        <v>9</v>
      </c>
      <c r="B34" s="34" t="s">
        <v>218</v>
      </c>
      <c r="C34" s="34"/>
      <c r="D34" s="266">
        <v>378821</v>
      </c>
      <c r="E34" s="266">
        <v>217591</v>
      </c>
      <c r="F34" s="266">
        <f t="shared" si="0"/>
        <v>161230</v>
      </c>
      <c r="G34" s="63">
        <f t="shared" si="1"/>
        <v>0.74097733821711376</v>
      </c>
    </row>
    <row r="35" spans="1:12" s="259" customFormat="1" ht="12.75">
      <c r="A35" s="267" t="s">
        <v>219</v>
      </c>
      <c r="B35" s="268"/>
      <c r="C35" s="268"/>
      <c r="D35" s="269">
        <v>379060367</v>
      </c>
      <c r="E35" s="269">
        <v>367768765</v>
      </c>
      <c r="F35" s="269">
        <f t="shared" si="0"/>
        <v>11291602</v>
      </c>
      <c r="G35" s="96">
        <f t="shared" si="1"/>
        <v>3.0702993496470533E-2</v>
      </c>
    </row>
    <row r="36" spans="1:12">
      <c r="A36" s="260"/>
      <c r="B36" s="270"/>
      <c r="C36" s="271"/>
      <c r="D36" s="263"/>
      <c r="E36" s="263"/>
      <c r="F36" s="263"/>
      <c r="G36" s="60"/>
    </row>
    <row r="37" spans="1:12" s="259" customFormat="1" ht="12.75">
      <c r="A37" s="33" t="s">
        <v>59</v>
      </c>
      <c r="B37" s="35"/>
      <c r="C37" s="272" t="s">
        <v>220</v>
      </c>
      <c r="D37" s="266"/>
      <c r="E37" s="266"/>
      <c r="F37" s="266"/>
      <c r="G37" s="63"/>
    </row>
    <row r="38" spans="1:12" s="259" customFormat="1" ht="12.75">
      <c r="A38" s="33">
        <v>1</v>
      </c>
      <c r="B38" s="34" t="s">
        <v>221</v>
      </c>
      <c r="C38" s="273"/>
      <c r="D38" s="266">
        <v>40204306</v>
      </c>
      <c r="E38" s="266">
        <v>42116566</v>
      </c>
      <c r="F38" s="266">
        <f t="shared" ref="F38:F84" si="2">D38-E38</f>
        <v>-1912260</v>
      </c>
      <c r="G38" s="63">
        <f t="shared" ref="G38:G85" si="3">IF(E38=0,"-    ",F38/E38)</f>
        <v>-4.5403986640316307E-2</v>
      </c>
    </row>
    <row r="39" spans="1:12">
      <c r="A39" s="33"/>
      <c r="B39" s="261" t="s">
        <v>222</v>
      </c>
      <c r="C39" s="265"/>
      <c r="D39" s="263">
        <v>37756456</v>
      </c>
      <c r="E39" s="263">
        <v>39703532</v>
      </c>
      <c r="F39" s="263">
        <f t="shared" si="2"/>
        <v>-1947076</v>
      </c>
      <c r="G39" s="60">
        <f t="shared" si="3"/>
        <v>-4.9040372529073735E-2</v>
      </c>
    </row>
    <row r="40" spans="1:12">
      <c r="A40" s="260"/>
      <c r="B40" s="261" t="s">
        <v>223</v>
      </c>
      <c r="C40" s="265"/>
      <c r="D40" s="263">
        <v>2447850</v>
      </c>
      <c r="E40" s="263">
        <v>2413034</v>
      </c>
      <c r="F40" s="263">
        <f t="shared" si="2"/>
        <v>34816</v>
      </c>
      <c r="G40" s="60">
        <f t="shared" si="3"/>
        <v>1.4428308925609834E-2</v>
      </c>
    </row>
    <row r="41" spans="1:12" s="259" customFormat="1" ht="12.75">
      <c r="A41" s="33">
        <v>2</v>
      </c>
      <c r="B41" s="34" t="s">
        <v>224</v>
      </c>
      <c r="C41" s="273"/>
      <c r="D41" s="266">
        <v>165781822</v>
      </c>
      <c r="E41" s="266">
        <v>161580642</v>
      </c>
      <c r="F41" s="266">
        <f t="shared" si="2"/>
        <v>4201180</v>
      </c>
      <c r="G41" s="63">
        <f t="shared" si="3"/>
        <v>2.6000515581563292E-2</v>
      </c>
    </row>
    <row r="42" spans="1:12">
      <c r="A42" s="260"/>
      <c r="B42" s="262" t="s">
        <v>225</v>
      </c>
      <c r="C42" s="262"/>
      <c r="D42" s="263">
        <v>19634158</v>
      </c>
      <c r="E42" s="264">
        <v>19020047</v>
      </c>
      <c r="F42" s="263">
        <f t="shared" si="2"/>
        <v>614111</v>
      </c>
      <c r="G42" s="60">
        <f t="shared" si="3"/>
        <v>3.228756479939298E-2</v>
      </c>
    </row>
    <row r="43" spans="1:12">
      <c r="A43" s="260"/>
      <c r="B43" s="262" t="s">
        <v>226</v>
      </c>
      <c r="C43" s="262"/>
      <c r="D43" s="263">
        <v>22797112</v>
      </c>
      <c r="E43" s="263">
        <v>24058091</v>
      </c>
      <c r="F43" s="263">
        <f t="shared" si="2"/>
        <v>-1260979</v>
      </c>
      <c r="G43" s="60">
        <f t="shared" si="3"/>
        <v>-5.2413925942835615E-2</v>
      </c>
    </row>
    <row r="44" spans="1:12">
      <c r="A44" s="260"/>
      <c r="B44" s="262" t="s">
        <v>227</v>
      </c>
      <c r="C44" s="262"/>
      <c r="D44" s="263">
        <v>24393029</v>
      </c>
      <c r="E44" s="263">
        <v>22867215</v>
      </c>
      <c r="F44" s="263">
        <f t="shared" si="2"/>
        <v>1525814</v>
      </c>
      <c r="G44" s="60">
        <f t="shared" si="3"/>
        <v>6.6724959729464212E-2</v>
      </c>
    </row>
    <row r="45" spans="1:12">
      <c r="A45" s="260"/>
      <c r="B45" s="262" t="s">
        <v>228</v>
      </c>
      <c r="C45" s="262"/>
      <c r="D45" s="263">
        <v>1867827</v>
      </c>
      <c r="E45" s="263">
        <v>2024924</v>
      </c>
      <c r="F45" s="263">
        <f t="shared" si="2"/>
        <v>-157097</v>
      </c>
      <c r="G45" s="60">
        <f t="shared" si="3"/>
        <v>-7.7581677139487701E-2</v>
      </c>
    </row>
    <row r="46" spans="1:12">
      <c r="A46" s="260"/>
      <c r="B46" s="262" t="s">
        <v>229</v>
      </c>
      <c r="C46" s="262"/>
      <c r="D46" s="263">
        <v>3877966</v>
      </c>
      <c r="E46" s="263">
        <v>3780294</v>
      </c>
      <c r="F46" s="263">
        <f t="shared" si="2"/>
        <v>97672</v>
      </c>
      <c r="G46" s="60">
        <f t="shared" si="3"/>
        <v>2.5837143883518054E-2</v>
      </c>
    </row>
    <row r="47" spans="1:12">
      <c r="A47" s="260"/>
      <c r="B47" s="262" t="s">
        <v>230</v>
      </c>
      <c r="C47" s="262"/>
      <c r="D47" s="263">
        <v>1283628</v>
      </c>
      <c r="E47" s="263">
        <v>1339327</v>
      </c>
      <c r="F47" s="263">
        <f t="shared" si="2"/>
        <v>-55699</v>
      </c>
      <c r="G47" s="60">
        <f t="shared" si="3"/>
        <v>-4.1587304668688083E-2</v>
      </c>
      <c r="L47" s="228"/>
    </row>
    <row r="48" spans="1:12">
      <c r="A48" s="260"/>
      <c r="B48" s="262" t="s">
        <v>231</v>
      </c>
      <c r="C48" s="262"/>
      <c r="D48" s="263">
        <v>57774424</v>
      </c>
      <c r="E48" s="263">
        <v>54233768</v>
      </c>
      <c r="F48" s="263">
        <f t="shared" si="2"/>
        <v>3540656</v>
      </c>
      <c r="G48" s="60">
        <f t="shared" si="3"/>
        <v>6.5285082165045222E-2</v>
      </c>
    </row>
    <row r="49" spans="1:7">
      <c r="A49" s="260"/>
      <c r="B49" s="262" t="s">
        <v>232</v>
      </c>
      <c r="C49" s="262"/>
      <c r="D49" s="263">
        <v>2105216</v>
      </c>
      <c r="E49" s="263">
        <v>1791099</v>
      </c>
      <c r="F49" s="263">
        <f t="shared" si="2"/>
        <v>314117</v>
      </c>
      <c r="G49" s="60">
        <f t="shared" si="3"/>
        <v>0.17537668213761495</v>
      </c>
    </row>
    <row r="50" spans="1:7">
      <c r="A50" s="260"/>
      <c r="B50" s="262" t="s">
        <v>233</v>
      </c>
      <c r="C50" s="262"/>
      <c r="D50" s="263">
        <v>6038571</v>
      </c>
      <c r="E50" s="263">
        <v>6413429</v>
      </c>
      <c r="F50" s="263">
        <f t="shared" si="2"/>
        <v>-374858</v>
      </c>
      <c r="G50" s="60">
        <f t="shared" si="3"/>
        <v>-5.844892022660577E-2</v>
      </c>
    </row>
    <row r="51" spans="1:7">
      <c r="A51" s="260"/>
      <c r="B51" s="262" t="s">
        <v>234</v>
      </c>
      <c r="C51" s="262"/>
      <c r="D51" s="263">
        <v>337046</v>
      </c>
      <c r="E51" s="263">
        <v>485278</v>
      </c>
      <c r="F51" s="263">
        <f t="shared" si="2"/>
        <v>-148232</v>
      </c>
      <c r="G51" s="60">
        <f t="shared" si="3"/>
        <v>-0.30545790248063998</v>
      </c>
    </row>
    <row r="52" spans="1:7">
      <c r="A52" s="260"/>
      <c r="B52" s="262" t="s">
        <v>235</v>
      </c>
      <c r="C52" s="262"/>
      <c r="D52" s="263">
        <v>3072776</v>
      </c>
      <c r="E52" s="263">
        <v>2535947</v>
      </c>
      <c r="F52" s="263">
        <f t="shared" si="2"/>
        <v>536829</v>
      </c>
      <c r="G52" s="60">
        <f t="shared" si="3"/>
        <v>0.21168778369579491</v>
      </c>
    </row>
    <row r="53" spans="1:7">
      <c r="A53" s="260"/>
      <c r="B53" s="262" t="s">
        <v>236</v>
      </c>
      <c r="C53" s="262"/>
      <c r="D53" s="263">
        <v>9639579</v>
      </c>
      <c r="E53" s="263">
        <v>9199140</v>
      </c>
      <c r="F53" s="263">
        <f t="shared" si="2"/>
        <v>440439</v>
      </c>
      <c r="G53" s="60">
        <f t="shared" si="3"/>
        <v>4.7878279926167014E-2</v>
      </c>
    </row>
    <row r="54" spans="1:7">
      <c r="A54" s="260"/>
      <c r="B54" s="262" t="s">
        <v>237</v>
      </c>
      <c r="C54" s="262"/>
      <c r="D54" s="263">
        <v>1922120</v>
      </c>
      <c r="E54" s="263">
        <v>2128958</v>
      </c>
      <c r="F54" s="263">
        <f t="shared" si="2"/>
        <v>-206838</v>
      </c>
      <c r="G54" s="60">
        <f t="shared" si="3"/>
        <v>-9.7154570451836064E-2</v>
      </c>
    </row>
    <row r="55" spans="1:7">
      <c r="A55" s="260"/>
      <c r="B55" s="262" t="s">
        <v>238</v>
      </c>
      <c r="C55" s="262"/>
      <c r="D55" s="263">
        <v>7394031</v>
      </c>
      <c r="E55" s="263">
        <v>9239777</v>
      </c>
      <c r="F55" s="263">
        <f t="shared" si="2"/>
        <v>-1845746</v>
      </c>
      <c r="G55" s="60">
        <f t="shared" si="3"/>
        <v>-0.19976088167495817</v>
      </c>
    </row>
    <row r="56" spans="1:7">
      <c r="A56" s="260"/>
      <c r="B56" s="262" t="s">
        <v>239</v>
      </c>
      <c r="C56" s="262"/>
      <c r="D56" s="263">
        <v>1093676</v>
      </c>
      <c r="E56" s="263">
        <v>811282</v>
      </c>
      <c r="F56" s="263">
        <f t="shared" si="2"/>
        <v>282394</v>
      </c>
      <c r="G56" s="60">
        <f t="shared" si="3"/>
        <v>0.34808365032134325</v>
      </c>
    </row>
    <row r="57" spans="1:7">
      <c r="A57" s="260"/>
      <c r="B57" s="262" t="s">
        <v>240</v>
      </c>
      <c r="C57" s="262"/>
      <c r="D57" s="263">
        <v>2550663</v>
      </c>
      <c r="E57" s="263">
        <v>1652066</v>
      </c>
      <c r="F57" s="263">
        <f t="shared" si="2"/>
        <v>898597</v>
      </c>
      <c r="G57" s="60">
        <f t="shared" si="3"/>
        <v>0.54392318466695644</v>
      </c>
    </row>
    <row r="58" spans="1:7">
      <c r="A58" s="260"/>
      <c r="B58" s="262" t="s">
        <v>241</v>
      </c>
      <c r="C58" s="262"/>
      <c r="D58" s="263">
        <v>0</v>
      </c>
      <c r="E58" s="263">
        <v>0</v>
      </c>
      <c r="F58" s="263">
        <f t="shared" si="2"/>
        <v>0</v>
      </c>
      <c r="G58" s="60" t="str">
        <f t="shared" si="3"/>
        <v xml:space="preserve">-    </v>
      </c>
    </row>
    <row r="59" spans="1:7" s="259" customFormat="1" ht="12.75">
      <c r="A59" s="33">
        <v>3</v>
      </c>
      <c r="B59" s="34" t="s">
        <v>242</v>
      </c>
      <c r="C59" s="273"/>
      <c r="D59" s="266">
        <v>35029755</v>
      </c>
      <c r="E59" s="266">
        <v>33279028</v>
      </c>
      <c r="F59" s="266">
        <f t="shared" si="2"/>
        <v>1750727</v>
      </c>
      <c r="G59" s="63">
        <f t="shared" si="3"/>
        <v>5.2607516060865722E-2</v>
      </c>
    </row>
    <row r="60" spans="1:7">
      <c r="A60" s="260"/>
      <c r="B60" s="262" t="s">
        <v>243</v>
      </c>
      <c r="C60" s="262"/>
      <c r="D60" s="263">
        <v>34010463</v>
      </c>
      <c r="E60" s="264">
        <v>32137600</v>
      </c>
      <c r="F60" s="263">
        <f t="shared" si="2"/>
        <v>1872863</v>
      </c>
      <c r="G60" s="60">
        <f t="shared" si="3"/>
        <v>5.8276380314647019E-2</v>
      </c>
    </row>
    <row r="61" spans="1:7">
      <c r="A61" s="260"/>
      <c r="B61" s="262" t="s">
        <v>244</v>
      </c>
      <c r="C61" s="262"/>
      <c r="D61" s="263">
        <v>767631</v>
      </c>
      <c r="E61" s="263">
        <v>847720</v>
      </c>
      <c r="F61" s="263">
        <f t="shared" si="2"/>
        <v>-80089</v>
      </c>
      <c r="G61" s="60">
        <f t="shared" si="3"/>
        <v>-9.4475770301514647E-2</v>
      </c>
    </row>
    <row r="62" spans="1:7">
      <c r="A62" s="260"/>
      <c r="B62" s="262" t="s">
        <v>245</v>
      </c>
      <c r="C62" s="262"/>
      <c r="D62" s="263">
        <v>251661</v>
      </c>
      <c r="E62" s="263">
        <v>293708</v>
      </c>
      <c r="F62" s="263">
        <f t="shared" si="2"/>
        <v>-42047</v>
      </c>
      <c r="G62" s="60">
        <f t="shared" si="3"/>
        <v>-0.14315919212278863</v>
      </c>
    </row>
    <row r="63" spans="1:7" s="259" customFormat="1" ht="12.75">
      <c r="A63" s="33">
        <v>4</v>
      </c>
      <c r="B63" s="254" t="s">
        <v>246</v>
      </c>
      <c r="C63" s="273"/>
      <c r="D63" s="266">
        <v>6404697</v>
      </c>
      <c r="E63" s="266">
        <v>6737051</v>
      </c>
      <c r="F63" s="266">
        <f t="shared" si="2"/>
        <v>-332354</v>
      </c>
      <c r="G63" s="63">
        <f t="shared" si="3"/>
        <v>-4.9332267189308797E-2</v>
      </c>
    </row>
    <row r="64" spans="1:7" s="259" customFormat="1" ht="12.75">
      <c r="A64" s="33">
        <v>5</v>
      </c>
      <c r="B64" s="34" t="s">
        <v>247</v>
      </c>
      <c r="C64" s="254"/>
      <c r="D64" s="266">
        <v>2094373</v>
      </c>
      <c r="E64" s="266">
        <v>1987878</v>
      </c>
      <c r="F64" s="266">
        <f t="shared" si="2"/>
        <v>106495</v>
      </c>
      <c r="G64" s="63">
        <f t="shared" si="3"/>
        <v>5.3572201110933367E-2</v>
      </c>
    </row>
    <row r="65" spans="1:7" s="259" customFormat="1" ht="12.6" customHeight="1">
      <c r="A65" s="33">
        <v>6</v>
      </c>
      <c r="B65" s="34" t="s">
        <v>248</v>
      </c>
      <c r="C65" s="273"/>
      <c r="D65" s="266">
        <v>104208306</v>
      </c>
      <c r="E65" s="266">
        <v>101458778</v>
      </c>
      <c r="F65" s="266">
        <f t="shared" si="2"/>
        <v>2749528</v>
      </c>
      <c r="G65" s="63">
        <f t="shared" si="3"/>
        <v>2.7099951864194539E-2</v>
      </c>
    </row>
    <row r="66" spans="1:7">
      <c r="A66" s="33"/>
      <c r="B66" s="261" t="s">
        <v>249</v>
      </c>
      <c r="C66" s="265"/>
      <c r="D66" s="263">
        <v>30692877</v>
      </c>
      <c r="E66" s="263">
        <v>30616393</v>
      </c>
      <c r="F66" s="263">
        <f t="shared" si="2"/>
        <v>76484</v>
      </c>
      <c r="G66" s="60">
        <f t="shared" si="3"/>
        <v>2.4981388238647186E-3</v>
      </c>
    </row>
    <row r="67" spans="1:7">
      <c r="A67" s="33"/>
      <c r="B67" s="261" t="s">
        <v>250</v>
      </c>
      <c r="C67" s="265"/>
      <c r="D67" s="263">
        <v>3126823</v>
      </c>
      <c r="E67" s="263">
        <v>3160903</v>
      </c>
      <c r="F67" s="263">
        <f t="shared" si="2"/>
        <v>-34080</v>
      </c>
      <c r="G67" s="60">
        <f t="shared" si="3"/>
        <v>-1.0781729145120872E-2</v>
      </c>
    </row>
    <row r="68" spans="1:7">
      <c r="A68" s="33"/>
      <c r="B68" s="261" t="s">
        <v>251</v>
      </c>
      <c r="C68" s="265"/>
      <c r="D68" s="263">
        <v>43745505</v>
      </c>
      <c r="E68" s="263">
        <v>42208547</v>
      </c>
      <c r="F68" s="263">
        <f t="shared" si="2"/>
        <v>1536958</v>
      </c>
      <c r="G68" s="60">
        <f t="shared" si="3"/>
        <v>3.641343067317622E-2</v>
      </c>
    </row>
    <row r="69" spans="1:7">
      <c r="A69" s="260"/>
      <c r="B69" s="261" t="s">
        <v>252</v>
      </c>
      <c r="C69" s="265"/>
      <c r="D69" s="263">
        <v>1046294</v>
      </c>
      <c r="E69" s="263">
        <v>1124741</v>
      </c>
      <c r="F69" s="263">
        <f t="shared" si="2"/>
        <v>-78447</v>
      </c>
      <c r="G69" s="60">
        <f t="shared" si="3"/>
        <v>-6.974672391243851E-2</v>
      </c>
    </row>
    <row r="70" spans="1:7">
      <c r="A70" s="260"/>
      <c r="B70" s="261" t="s">
        <v>253</v>
      </c>
      <c r="C70" s="265"/>
      <c r="D70" s="263">
        <v>25596807</v>
      </c>
      <c r="E70" s="263">
        <v>24348194</v>
      </c>
      <c r="F70" s="263">
        <f t="shared" si="2"/>
        <v>1248613</v>
      </c>
      <c r="G70" s="60">
        <f t="shared" si="3"/>
        <v>5.1281544742086418E-2</v>
      </c>
    </row>
    <row r="71" spans="1:7" s="259" customFormat="1" ht="12.75">
      <c r="A71" s="33">
        <v>7</v>
      </c>
      <c r="B71" s="254" t="s">
        <v>254</v>
      </c>
      <c r="C71" s="254"/>
      <c r="D71" s="266">
        <v>1117026</v>
      </c>
      <c r="E71" s="266">
        <v>1003713</v>
      </c>
      <c r="F71" s="266">
        <f t="shared" si="2"/>
        <v>113313</v>
      </c>
      <c r="G71" s="63">
        <f t="shared" si="3"/>
        <v>0.11289382522693241</v>
      </c>
    </row>
    <row r="72" spans="1:7" s="259" customFormat="1" ht="12.75">
      <c r="A72" s="33">
        <v>8</v>
      </c>
      <c r="B72" s="254" t="s">
        <v>255</v>
      </c>
      <c r="C72" s="254"/>
      <c r="D72" s="266">
        <v>6888536</v>
      </c>
      <c r="E72" s="266">
        <v>7142376</v>
      </c>
      <c r="F72" s="266">
        <f t="shared" si="2"/>
        <v>-253840</v>
      </c>
      <c r="G72" s="63">
        <f t="shared" si="3"/>
        <v>-3.5539993973994086E-2</v>
      </c>
    </row>
    <row r="73" spans="1:7">
      <c r="A73" s="33"/>
      <c r="B73" s="261" t="s">
        <v>256</v>
      </c>
      <c r="C73" s="265"/>
      <c r="D73" s="263">
        <v>20477</v>
      </c>
      <c r="E73" s="263">
        <v>17363</v>
      </c>
      <c r="F73" s="263">
        <f t="shared" si="2"/>
        <v>3114</v>
      </c>
      <c r="G73" s="60">
        <f t="shared" si="3"/>
        <v>0.17934688705868801</v>
      </c>
    </row>
    <row r="74" spans="1:7">
      <c r="A74" s="33"/>
      <c r="B74" s="261" t="s">
        <v>257</v>
      </c>
      <c r="C74" s="265"/>
      <c r="D74" s="263">
        <v>4811134</v>
      </c>
      <c r="E74" s="263">
        <v>4811134</v>
      </c>
      <c r="F74" s="263">
        <f t="shared" si="2"/>
        <v>0</v>
      </c>
      <c r="G74" s="60">
        <f t="shared" si="3"/>
        <v>0</v>
      </c>
    </row>
    <row r="75" spans="1:7">
      <c r="A75" s="260"/>
      <c r="B75" s="261" t="s">
        <v>258</v>
      </c>
      <c r="C75" s="265"/>
      <c r="D75" s="263">
        <v>2056925</v>
      </c>
      <c r="E75" s="263">
        <v>2313879</v>
      </c>
      <c r="F75" s="263">
        <f t="shared" si="2"/>
        <v>-256954</v>
      </c>
      <c r="G75" s="60">
        <f t="shared" si="3"/>
        <v>-0.11104902201022612</v>
      </c>
    </row>
    <row r="76" spans="1:7" s="259" customFormat="1" ht="12.75">
      <c r="A76" s="33">
        <v>9</v>
      </c>
      <c r="B76" s="254" t="s">
        <v>259</v>
      </c>
      <c r="C76" s="254"/>
      <c r="D76" s="266">
        <v>0</v>
      </c>
      <c r="E76" s="266">
        <v>0</v>
      </c>
      <c r="F76" s="266">
        <f t="shared" si="2"/>
        <v>0</v>
      </c>
      <c r="G76" s="63" t="str">
        <f t="shared" si="3"/>
        <v xml:space="preserve">-    </v>
      </c>
    </row>
    <row r="77" spans="1:7" s="259" customFormat="1" ht="12.75">
      <c r="A77" s="33">
        <v>10</v>
      </c>
      <c r="B77" s="34" t="s">
        <v>260</v>
      </c>
      <c r="C77" s="273"/>
      <c r="D77" s="266">
        <v>70725</v>
      </c>
      <c r="E77" s="266">
        <v>435942</v>
      </c>
      <c r="F77" s="266">
        <f t="shared" si="2"/>
        <v>-365217</v>
      </c>
      <c r="G77" s="63">
        <f t="shared" si="3"/>
        <v>-0.83776511554289335</v>
      </c>
    </row>
    <row r="78" spans="1:7">
      <c r="A78" s="33"/>
      <c r="B78" s="261" t="s">
        <v>261</v>
      </c>
      <c r="C78" s="265"/>
      <c r="D78" s="263">
        <v>118056</v>
      </c>
      <c r="E78" s="263">
        <v>394001</v>
      </c>
      <c r="F78" s="263">
        <f t="shared" si="2"/>
        <v>-275945</v>
      </c>
      <c r="G78" s="60">
        <f t="shared" si="3"/>
        <v>-0.70036624272527226</v>
      </c>
    </row>
    <row r="79" spans="1:7">
      <c r="A79" s="33"/>
      <c r="B79" s="261" t="s">
        <v>262</v>
      </c>
      <c r="C79" s="265"/>
      <c r="D79" s="263">
        <v>-47331</v>
      </c>
      <c r="E79" s="263">
        <v>41941</v>
      </c>
      <c r="F79" s="263">
        <f t="shared" si="2"/>
        <v>-89272</v>
      </c>
      <c r="G79" s="60">
        <f t="shared" si="3"/>
        <v>-2.1285138647147184</v>
      </c>
    </row>
    <row r="80" spans="1:7" s="259" customFormat="1" ht="12.75">
      <c r="A80" s="33">
        <v>11</v>
      </c>
      <c r="B80" s="34" t="s">
        <v>263</v>
      </c>
      <c r="C80" s="273"/>
      <c r="D80" s="266">
        <v>7413750</v>
      </c>
      <c r="E80" s="266">
        <v>6248154</v>
      </c>
      <c r="F80" s="266">
        <f t="shared" si="2"/>
        <v>1165596</v>
      </c>
      <c r="G80" s="63">
        <f t="shared" si="3"/>
        <v>0.18655045954373084</v>
      </c>
    </row>
    <row r="81" spans="1:7">
      <c r="A81" s="33"/>
      <c r="B81" s="261" t="s">
        <v>264</v>
      </c>
      <c r="C81" s="257"/>
      <c r="D81" s="263">
        <v>0</v>
      </c>
      <c r="E81" s="263">
        <v>0</v>
      </c>
      <c r="F81" s="263">
        <f t="shared" si="2"/>
        <v>0</v>
      </c>
      <c r="G81" s="60" t="str">
        <f t="shared" si="3"/>
        <v xml:space="preserve">-    </v>
      </c>
    </row>
    <row r="82" spans="1:7">
      <c r="A82" s="33"/>
      <c r="B82" s="261" t="s">
        <v>265</v>
      </c>
      <c r="C82" s="257"/>
      <c r="D82" s="263">
        <v>66765</v>
      </c>
      <c r="E82" s="263">
        <v>66765</v>
      </c>
      <c r="F82" s="263">
        <f t="shared" si="2"/>
        <v>0</v>
      </c>
      <c r="G82" s="60">
        <f t="shared" si="3"/>
        <v>0</v>
      </c>
    </row>
    <row r="83" spans="1:7">
      <c r="A83" s="33"/>
      <c r="B83" s="261" t="s">
        <v>266</v>
      </c>
      <c r="C83" s="257"/>
      <c r="D83" s="263">
        <v>6087006</v>
      </c>
      <c r="E83" s="263">
        <v>4714049</v>
      </c>
      <c r="F83" s="263">
        <f t="shared" si="2"/>
        <v>1372957</v>
      </c>
      <c r="G83" s="60">
        <f t="shared" si="3"/>
        <v>0.2912479272065267</v>
      </c>
    </row>
    <row r="84" spans="1:7">
      <c r="A84" s="33"/>
      <c r="B84" s="261" t="s">
        <v>267</v>
      </c>
      <c r="C84" s="257"/>
      <c r="D84" s="263">
        <v>1259979</v>
      </c>
      <c r="E84" s="263">
        <v>1467340</v>
      </c>
      <c r="F84" s="263">
        <f t="shared" si="2"/>
        <v>-207361</v>
      </c>
      <c r="G84" s="60">
        <f t="shared" si="3"/>
        <v>-0.14131762236427822</v>
      </c>
    </row>
    <row r="85" spans="1:7" s="259" customFormat="1" ht="12.75">
      <c r="A85" s="267" t="s">
        <v>268</v>
      </c>
      <c r="B85" s="268"/>
      <c r="C85" s="274"/>
      <c r="D85" s="269">
        <v>369213296</v>
      </c>
      <c r="E85" s="269">
        <v>361990128</v>
      </c>
      <c r="F85" s="269">
        <f>F38+F41+F63+F64+F65+F71+F72+F76+F77+F80+F59</f>
        <v>7223168</v>
      </c>
      <c r="G85" s="96">
        <f t="shared" si="3"/>
        <v>1.9954046923622182E-2</v>
      </c>
    </row>
    <row r="86" spans="1:7" s="259" customFormat="1" ht="13.5" thickBot="1">
      <c r="A86" s="33"/>
      <c r="B86" s="35"/>
      <c r="C86" s="254"/>
      <c r="D86" s="266"/>
      <c r="E86" s="266"/>
      <c r="F86" s="266"/>
      <c r="G86" s="63"/>
    </row>
    <row r="87" spans="1:7" s="259" customFormat="1" ht="13.5" thickBot="1">
      <c r="A87" s="275" t="s">
        <v>269</v>
      </c>
      <c r="B87" s="276"/>
      <c r="C87" s="277"/>
      <c r="D87" s="278">
        <v>9847071</v>
      </c>
      <c r="E87" s="278">
        <v>5778637</v>
      </c>
      <c r="F87" s="278">
        <f>D87-E87</f>
        <v>4068434</v>
      </c>
      <c r="G87" s="218">
        <f>IF(E87=0,"-    ",F87/E87)</f>
        <v>0.70404733849868062</v>
      </c>
    </row>
    <row r="88" spans="1:7">
      <c r="A88" s="260"/>
      <c r="B88" s="270"/>
      <c r="C88" s="257"/>
      <c r="D88" s="263"/>
      <c r="E88" s="263"/>
      <c r="F88" s="263"/>
      <c r="G88" s="60"/>
    </row>
    <row r="89" spans="1:7" s="259" customFormat="1" ht="12.75">
      <c r="A89" s="33" t="s">
        <v>108</v>
      </c>
      <c r="B89" s="34" t="s">
        <v>270</v>
      </c>
      <c r="C89" s="273"/>
      <c r="D89" s="266"/>
      <c r="E89" s="266"/>
      <c r="F89" s="266"/>
      <c r="G89" s="63"/>
    </row>
    <row r="90" spans="1:7" s="259" customFormat="1" ht="12.75">
      <c r="A90" s="279"/>
      <c r="B90" s="35" t="s">
        <v>12</v>
      </c>
      <c r="C90" s="36" t="s">
        <v>271</v>
      </c>
      <c r="D90" s="266">
        <v>355</v>
      </c>
      <c r="E90" s="266">
        <v>85</v>
      </c>
      <c r="F90" s="266">
        <f>D90-E90</f>
        <v>270</v>
      </c>
      <c r="G90" s="63">
        <f>IF(E90=0,"-    ",F90/E90)</f>
        <v>3.1764705882352939</v>
      </c>
    </row>
    <row r="91" spans="1:7" s="259" customFormat="1" ht="12.75">
      <c r="A91" s="279"/>
      <c r="B91" s="35" t="s">
        <v>14</v>
      </c>
      <c r="C91" s="36" t="s">
        <v>272</v>
      </c>
      <c r="D91" s="266">
        <v>46</v>
      </c>
      <c r="E91" s="266">
        <v>0</v>
      </c>
      <c r="F91" s="266">
        <f>D91-E91</f>
        <v>46</v>
      </c>
      <c r="G91" s="63" t="str">
        <f>IF(E91=0,"-    ",F91/E91)</f>
        <v xml:space="preserve">-    </v>
      </c>
    </row>
    <row r="92" spans="1:7" s="259" customFormat="1" ht="12.75">
      <c r="A92" s="267" t="s">
        <v>273</v>
      </c>
      <c r="B92" s="268"/>
      <c r="C92" s="274" t="s">
        <v>274</v>
      </c>
      <c r="D92" s="269">
        <v>309</v>
      </c>
      <c r="E92" s="269">
        <v>85</v>
      </c>
      <c r="F92" s="269">
        <f>D92-E92</f>
        <v>224</v>
      </c>
      <c r="G92" s="96">
        <f>IF(E92=0,"-    ",F92/E92)</f>
        <v>2.6352941176470588</v>
      </c>
    </row>
    <row r="93" spans="1:7" s="259" customFormat="1" ht="12.75">
      <c r="A93" s="279"/>
      <c r="B93" s="280"/>
      <c r="C93" s="254"/>
      <c r="D93" s="266"/>
      <c r="E93" s="266"/>
      <c r="F93" s="266"/>
      <c r="G93" s="63"/>
    </row>
    <row r="94" spans="1:7" s="259" customFormat="1" ht="12.75">
      <c r="A94" s="33" t="s">
        <v>114</v>
      </c>
      <c r="B94" s="34" t="s">
        <v>275</v>
      </c>
      <c r="C94" s="254"/>
      <c r="D94" s="266"/>
      <c r="E94" s="266"/>
      <c r="F94" s="266"/>
      <c r="G94" s="63"/>
    </row>
    <row r="95" spans="1:7" s="259" customFormat="1" ht="12.75">
      <c r="A95" s="279"/>
      <c r="B95" s="35" t="s">
        <v>12</v>
      </c>
      <c r="C95" s="254" t="s">
        <v>276</v>
      </c>
      <c r="D95" s="266">
        <v>0</v>
      </c>
      <c r="E95" s="266">
        <v>0</v>
      </c>
      <c r="F95" s="266">
        <f>D95-E95</f>
        <v>0</v>
      </c>
      <c r="G95" s="63" t="str">
        <f>IF(E95=0,"-    ",F95/E95)</f>
        <v xml:space="preserve">-    </v>
      </c>
    </row>
    <row r="96" spans="1:7" s="259" customFormat="1" ht="12.75">
      <c r="A96" s="279"/>
      <c r="B96" s="35" t="s">
        <v>14</v>
      </c>
      <c r="C96" s="254" t="s">
        <v>277</v>
      </c>
      <c r="D96" s="266">
        <v>0</v>
      </c>
      <c r="E96" s="266">
        <v>0</v>
      </c>
      <c r="F96" s="266">
        <f>D96-E96</f>
        <v>0</v>
      </c>
      <c r="G96" s="63" t="str">
        <f>IF(E96=0,"-    ",F96/E96)</f>
        <v xml:space="preserve">-    </v>
      </c>
    </row>
    <row r="97" spans="1:7" s="259" customFormat="1" ht="12.75">
      <c r="A97" s="267" t="s">
        <v>278</v>
      </c>
      <c r="B97" s="268"/>
      <c r="C97" s="274" t="s">
        <v>274</v>
      </c>
      <c r="D97" s="269">
        <v>0</v>
      </c>
      <c r="E97" s="269">
        <v>0</v>
      </c>
      <c r="F97" s="269">
        <f>D97-E97</f>
        <v>0</v>
      </c>
      <c r="G97" s="96" t="str">
        <f>IF(E97=0,"-    ",F97/E97)</f>
        <v xml:space="preserve">-    </v>
      </c>
    </row>
    <row r="98" spans="1:7" s="259" customFormat="1" ht="12.75">
      <c r="A98" s="279"/>
      <c r="B98" s="280"/>
      <c r="C98" s="254"/>
      <c r="D98" s="266"/>
      <c r="E98" s="266"/>
      <c r="F98" s="266"/>
      <c r="G98" s="63"/>
    </row>
    <row r="99" spans="1:7" s="259" customFormat="1" ht="12.75">
      <c r="A99" s="281" t="s">
        <v>179</v>
      </c>
      <c r="B99" s="34" t="s">
        <v>279</v>
      </c>
      <c r="C99" s="273"/>
      <c r="D99" s="266"/>
      <c r="E99" s="266"/>
      <c r="F99" s="266"/>
      <c r="G99" s="63"/>
    </row>
    <row r="100" spans="1:7" s="259" customFormat="1" ht="12.75">
      <c r="A100" s="281"/>
      <c r="B100" s="11">
        <v>1</v>
      </c>
      <c r="C100" s="36" t="s">
        <v>280</v>
      </c>
      <c r="D100" s="266">
        <v>902694</v>
      </c>
      <c r="E100" s="266">
        <v>4005853</v>
      </c>
      <c r="F100" s="266">
        <f t="shared" ref="F100:F106" si="4">D100-E100</f>
        <v>-3103159</v>
      </c>
      <c r="G100" s="63">
        <f t="shared" ref="G100:G106" si="5">IF(E100=0,"-    ",F100/E100)</f>
        <v>-0.77465623426521146</v>
      </c>
    </row>
    <row r="101" spans="1:7">
      <c r="A101" s="281"/>
      <c r="B101" s="11"/>
      <c r="C101" s="262" t="s">
        <v>281</v>
      </c>
      <c r="D101" s="263">
        <v>4450</v>
      </c>
      <c r="E101" s="263">
        <v>370</v>
      </c>
      <c r="F101" s="263">
        <f t="shared" si="4"/>
        <v>4080</v>
      </c>
      <c r="G101" s="60">
        <f t="shared" si="5"/>
        <v>11.027027027027026</v>
      </c>
    </row>
    <row r="102" spans="1:7">
      <c r="A102" s="281"/>
      <c r="B102" s="11"/>
      <c r="C102" s="262" t="s">
        <v>282</v>
      </c>
      <c r="D102" s="263">
        <v>898244</v>
      </c>
      <c r="E102" s="263">
        <v>4005483</v>
      </c>
      <c r="F102" s="263">
        <f t="shared" si="4"/>
        <v>-3107239</v>
      </c>
      <c r="G102" s="60">
        <f t="shared" si="5"/>
        <v>-0.7757463956281927</v>
      </c>
    </row>
    <row r="103" spans="1:7">
      <c r="A103" s="281"/>
      <c r="B103" s="11">
        <v>2</v>
      </c>
      <c r="C103" s="254" t="s">
        <v>283</v>
      </c>
      <c r="D103" s="266">
        <v>3012038</v>
      </c>
      <c r="E103" s="266">
        <v>2519684</v>
      </c>
      <c r="F103" s="263">
        <f t="shared" si="4"/>
        <v>492354</v>
      </c>
      <c r="G103" s="60">
        <f t="shared" si="5"/>
        <v>0.19540307435376816</v>
      </c>
    </row>
    <row r="104" spans="1:7">
      <c r="A104" s="281"/>
      <c r="B104" s="11"/>
      <c r="C104" s="262" t="s">
        <v>284</v>
      </c>
      <c r="D104" s="282">
        <v>102</v>
      </c>
      <c r="E104" s="282">
        <v>366</v>
      </c>
      <c r="F104" s="282">
        <f t="shared" si="4"/>
        <v>-264</v>
      </c>
      <c r="G104" s="283">
        <f t="shared" si="5"/>
        <v>-0.72131147540983609</v>
      </c>
    </row>
    <row r="105" spans="1:7">
      <c r="A105" s="281"/>
      <c r="B105" s="11"/>
      <c r="C105" s="261" t="s">
        <v>285</v>
      </c>
      <c r="D105" s="282">
        <v>3011936</v>
      </c>
      <c r="E105" s="282">
        <v>2519318</v>
      </c>
      <c r="F105" s="282">
        <f t="shared" si="4"/>
        <v>492618</v>
      </c>
      <c r="G105" s="283">
        <f t="shared" si="5"/>
        <v>0.19553625227144808</v>
      </c>
    </row>
    <row r="106" spans="1:7" s="259" customFormat="1" ht="12.75">
      <c r="A106" s="267" t="s">
        <v>286</v>
      </c>
      <c r="B106" s="268"/>
      <c r="C106" s="268" t="s">
        <v>287</v>
      </c>
      <c r="D106" s="269">
        <v>-2109344</v>
      </c>
      <c r="E106" s="269">
        <v>1486169</v>
      </c>
      <c r="F106" s="269">
        <f t="shared" si="4"/>
        <v>-3595513</v>
      </c>
      <c r="G106" s="96">
        <f t="shared" si="5"/>
        <v>-2.419316376535912</v>
      </c>
    </row>
    <row r="107" spans="1:7" s="259" customFormat="1" ht="13.5" thickBot="1">
      <c r="A107" s="284"/>
      <c r="B107" s="285"/>
      <c r="C107" s="286"/>
      <c r="D107" s="287"/>
      <c r="E107" s="287"/>
      <c r="F107" s="287"/>
      <c r="G107" s="124"/>
    </row>
    <row r="108" spans="1:7" s="259" customFormat="1" ht="13.5" thickBot="1">
      <c r="A108" s="275" t="s">
        <v>288</v>
      </c>
      <c r="B108" s="276"/>
      <c r="C108" s="276"/>
      <c r="D108" s="278">
        <v>7738036</v>
      </c>
      <c r="E108" s="278">
        <v>7264891</v>
      </c>
      <c r="F108" s="278">
        <f>D108-E108</f>
        <v>473145</v>
      </c>
      <c r="G108" s="218">
        <f>IF(E108=0,"-    ",F108/E108)</f>
        <v>6.512761168749813E-2</v>
      </c>
    </row>
    <row r="109" spans="1:7">
      <c r="A109" s="288"/>
      <c r="B109" s="289"/>
      <c r="C109" s="290"/>
      <c r="D109" s="282"/>
      <c r="E109" s="282"/>
      <c r="F109" s="282"/>
      <c r="G109" s="283"/>
    </row>
    <row r="110" spans="1:7" s="259" customFormat="1" ht="12.75">
      <c r="A110" s="281" t="s">
        <v>289</v>
      </c>
      <c r="B110" s="34" t="s">
        <v>290</v>
      </c>
      <c r="C110" s="273"/>
      <c r="D110" s="266"/>
      <c r="E110" s="266"/>
      <c r="F110" s="266"/>
      <c r="G110" s="63"/>
    </row>
    <row r="111" spans="1:7" s="259" customFormat="1" ht="12.75">
      <c r="A111" s="281"/>
      <c r="B111" s="11" t="s">
        <v>12</v>
      </c>
      <c r="C111" s="286" t="s">
        <v>291</v>
      </c>
      <c r="D111" s="266">
        <v>7214397</v>
      </c>
      <c r="E111" s="266">
        <v>7051412</v>
      </c>
      <c r="F111" s="266">
        <f t="shared" ref="F111:F118" si="6">D111-E111</f>
        <v>162985</v>
      </c>
      <c r="G111" s="63">
        <f t="shared" ref="G111:G118" si="7">IF(E111=0,"-    ",F111/E111)</f>
        <v>2.3113810397123298E-2</v>
      </c>
    </row>
    <row r="112" spans="1:7">
      <c r="A112" s="260"/>
      <c r="B112" s="262"/>
      <c r="C112" s="262" t="s">
        <v>292</v>
      </c>
      <c r="D112" s="263">
        <v>6833560</v>
      </c>
      <c r="E112" s="263">
        <v>6661861</v>
      </c>
      <c r="F112" s="263">
        <f t="shared" si="6"/>
        <v>171699</v>
      </c>
      <c r="G112" s="60">
        <f t="shared" si="7"/>
        <v>2.5773428776133277E-2</v>
      </c>
    </row>
    <row r="113" spans="1:7">
      <c r="A113" s="260"/>
      <c r="B113" s="262"/>
      <c r="C113" s="261" t="s">
        <v>293</v>
      </c>
      <c r="D113" s="263">
        <v>229380</v>
      </c>
      <c r="E113" s="263">
        <v>221569</v>
      </c>
      <c r="F113" s="263">
        <f t="shared" si="6"/>
        <v>7811</v>
      </c>
      <c r="G113" s="60">
        <f t="shared" si="7"/>
        <v>3.5253126565539403E-2</v>
      </c>
    </row>
    <row r="114" spans="1:7">
      <c r="A114" s="260"/>
      <c r="B114" s="262"/>
      <c r="C114" s="261" t="s">
        <v>294</v>
      </c>
      <c r="D114" s="263">
        <v>151457</v>
      </c>
      <c r="E114" s="263">
        <v>167982</v>
      </c>
      <c r="F114" s="263">
        <f t="shared" si="6"/>
        <v>-16525</v>
      </c>
      <c r="G114" s="60">
        <f t="shared" si="7"/>
        <v>-9.8373635270445639E-2</v>
      </c>
    </row>
    <row r="115" spans="1:7">
      <c r="A115" s="260"/>
      <c r="B115" s="262"/>
      <c r="C115" s="261" t="s">
        <v>295</v>
      </c>
      <c r="D115" s="263">
        <v>0</v>
      </c>
      <c r="E115" s="263">
        <v>0</v>
      </c>
      <c r="F115" s="263">
        <f t="shared" si="6"/>
        <v>0</v>
      </c>
      <c r="G115" s="60" t="str">
        <f t="shared" si="7"/>
        <v xml:space="preserve">-    </v>
      </c>
    </row>
    <row r="116" spans="1:7" s="259" customFormat="1" ht="12.75">
      <c r="A116" s="281"/>
      <c r="B116" s="11" t="s">
        <v>14</v>
      </c>
      <c r="C116" s="254" t="s">
        <v>296</v>
      </c>
      <c r="D116" s="266">
        <v>167742</v>
      </c>
      <c r="E116" s="266">
        <v>143136</v>
      </c>
      <c r="F116" s="266">
        <f t="shared" si="6"/>
        <v>24606</v>
      </c>
      <c r="G116" s="63">
        <f t="shared" si="7"/>
        <v>0.17190643863179075</v>
      </c>
    </row>
    <row r="117" spans="1:7" s="259" customFormat="1" ht="12.75">
      <c r="A117" s="281"/>
      <c r="B117" s="11" t="s">
        <v>16</v>
      </c>
      <c r="C117" s="291" t="s">
        <v>297</v>
      </c>
      <c r="D117" s="287">
        <v>0</v>
      </c>
      <c r="E117" s="287">
        <v>0</v>
      </c>
      <c r="F117" s="287">
        <f t="shared" si="6"/>
        <v>0</v>
      </c>
      <c r="G117" s="124" t="str">
        <f t="shared" si="7"/>
        <v xml:space="preserve">-    </v>
      </c>
    </row>
    <row r="118" spans="1:7" s="259" customFormat="1" ht="12.75">
      <c r="A118" s="267" t="s">
        <v>298</v>
      </c>
      <c r="B118" s="268"/>
      <c r="C118" s="268" t="s">
        <v>287</v>
      </c>
      <c r="D118" s="269">
        <v>7382139</v>
      </c>
      <c r="E118" s="269">
        <v>7194548</v>
      </c>
      <c r="F118" s="269">
        <f t="shared" si="6"/>
        <v>187591</v>
      </c>
      <c r="G118" s="96">
        <f t="shared" si="7"/>
        <v>2.6074049405188485E-2</v>
      </c>
    </row>
    <row r="119" spans="1:7">
      <c r="A119" s="260"/>
      <c r="B119" s="270"/>
      <c r="C119" s="271"/>
      <c r="D119" s="292"/>
      <c r="E119" s="292"/>
      <c r="F119" s="292"/>
      <c r="G119" s="293"/>
    </row>
    <row r="120" spans="1:7" ht="15.75" thickBot="1">
      <c r="A120" s="294" t="s">
        <v>299</v>
      </c>
      <c r="B120" s="295"/>
      <c r="C120" s="296"/>
      <c r="D120" s="297">
        <v>355897</v>
      </c>
      <c r="E120" s="297">
        <v>70343</v>
      </c>
      <c r="F120" s="297">
        <f>D120-E120</f>
        <v>285554</v>
      </c>
      <c r="G120" s="298"/>
    </row>
    <row r="121" spans="1:7">
      <c r="C121" s="5"/>
    </row>
  </sheetData>
  <mergeCells count="14">
    <mergeCell ref="A108:C108"/>
    <mergeCell ref="A118:C118"/>
    <mergeCell ref="A35:C35"/>
    <mergeCell ref="A85:C85"/>
    <mergeCell ref="A87:C87"/>
    <mergeCell ref="A92:C92"/>
    <mergeCell ref="A97:C97"/>
    <mergeCell ref="A106:C106"/>
    <mergeCell ref="A2:E2"/>
    <mergeCell ref="F2:G2"/>
    <mergeCell ref="A4:C5"/>
    <mergeCell ref="D4:D5"/>
    <mergeCell ref="E4:E5"/>
    <mergeCell ref="F4:G4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SP Bilancio 2018</vt:lpstr>
      <vt:lpstr>CE Bilancio 2018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2019-05-14T12:40:42Z</dcterms:modified>
</cp:coreProperties>
</file>