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5300" windowHeight="6360"/>
  </bookViews>
  <sheets>
    <sheet name="Nuovo LA 2019" sheetId="1" r:id="rId1"/>
    <sheet name="allegato 3.a" sheetId="2" r:id="rId2"/>
    <sheet name="Allegato 3.b" sheetId="3" r:id="rId3"/>
  </sheets>
  <externalReferences>
    <externalReference r:id="rId4"/>
  </externalReferences>
  <definedNames>
    <definedName name="_xlnm.Print_Area" localSheetId="2">'Allegato 3.b'!$A$1:$I$50</definedName>
    <definedName name="_xlnm.Print_Area" localSheetId="0">'Nuovo LA 2019'!$A$1:$R$120</definedName>
    <definedName name="_xlnm.Print_Titles" localSheetId="0">'Nuovo LA 2019'!$1:$8</definedName>
  </definedNames>
  <calcPr calcId="145621"/>
</workbook>
</file>

<file path=xl/calcChain.xml><?xml version="1.0" encoding="utf-8"?>
<calcChain xmlns="http://schemas.openxmlformats.org/spreadsheetml/2006/main">
  <c r="I5" i="3" l="1"/>
  <c r="F5" i="3"/>
  <c r="M116" i="2"/>
  <c r="L114" i="2"/>
  <c r="I114" i="2"/>
  <c r="H114" i="2"/>
  <c r="L102" i="2"/>
  <c r="K102" i="2"/>
  <c r="K114" i="2" s="1"/>
  <c r="J102" i="2"/>
  <c r="J114" i="2" s="1"/>
  <c r="I102" i="2"/>
  <c r="H102" i="2"/>
  <c r="G102" i="2"/>
  <c r="G114" i="2" s="1"/>
  <c r="F102" i="2"/>
  <c r="F114" i="2" s="1"/>
  <c r="I97" i="2"/>
  <c r="H97" i="2"/>
  <c r="G97" i="2"/>
  <c r="F97" i="2"/>
  <c r="M95" i="2"/>
  <c r="J71" i="2"/>
  <c r="J95" i="2" s="1"/>
  <c r="L58" i="2"/>
  <c r="L57" i="2" s="1"/>
  <c r="L95" i="2" s="1"/>
  <c r="K58" i="2"/>
  <c r="K57" i="2" s="1"/>
  <c r="K95" i="2" s="1"/>
  <c r="J58" i="2"/>
  <c r="H58" i="2"/>
  <c r="G58" i="2"/>
  <c r="G57" i="2" s="1"/>
  <c r="G95" i="2" s="1"/>
  <c r="F58" i="2"/>
  <c r="F57" i="2" s="1"/>
  <c r="F95" i="2" s="1"/>
  <c r="J57" i="2"/>
  <c r="H57" i="2"/>
  <c r="H95" i="2" s="1"/>
  <c r="G51" i="2"/>
  <c r="I45" i="2"/>
  <c r="I95" i="2" s="1"/>
  <c r="I116" i="2" s="1"/>
  <c r="G45" i="2"/>
  <c r="F45" i="2"/>
  <c r="G25" i="2"/>
  <c r="J23" i="2"/>
  <c r="F23" i="2"/>
  <c r="H116" i="2" l="1"/>
  <c r="G116" i="2"/>
  <c r="K116" i="2"/>
  <c r="L116" i="2"/>
  <c r="F116" i="2"/>
  <c r="J116" i="2"/>
  <c r="P120" i="1" l="1"/>
  <c r="L120" i="1"/>
  <c r="H120" i="1"/>
  <c r="R117" i="1"/>
  <c r="R116" i="1"/>
  <c r="R115" i="1"/>
  <c r="R114" i="1"/>
  <c r="R113" i="1"/>
  <c r="R112" i="1"/>
  <c r="R111" i="1"/>
  <c r="R110" i="1"/>
  <c r="R109" i="1"/>
  <c r="R108" i="1"/>
  <c r="R106" i="1"/>
  <c r="R105" i="1"/>
  <c r="R103" i="1"/>
  <c r="R102" i="1"/>
  <c r="R101" i="1"/>
  <c r="R100" i="1"/>
  <c r="Q99" i="1"/>
  <c r="P99" i="1"/>
  <c r="O99" i="1"/>
  <c r="O120" i="1" s="1"/>
  <c r="N99" i="1"/>
  <c r="N120" i="1" s="1"/>
  <c r="M99" i="1"/>
  <c r="L99" i="1"/>
  <c r="K99" i="1"/>
  <c r="K120" i="1" s="1"/>
  <c r="J99" i="1"/>
  <c r="J120" i="1" s="1"/>
  <c r="I99" i="1"/>
  <c r="H99" i="1"/>
  <c r="G99" i="1"/>
  <c r="G120" i="1" s="1"/>
  <c r="F99" i="1"/>
  <c r="F120" i="1" s="1"/>
  <c r="E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4" i="1"/>
  <c r="R41" i="1"/>
  <c r="R39" i="1"/>
  <c r="R38" i="1"/>
  <c r="R35" i="1"/>
  <c r="R34" i="1"/>
  <c r="R33" i="1"/>
  <c r="R32" i="1"/>
  <c r="R31" i="1"/>
  <c r="R30" i="1"/>
  <c r="R99" i="1" s="1"/>
  <c r="R120" i="1" s="1"/>
  <c r="R29" i="1"/>
  <c r="R28" i="1"/>
  <c r="Q27" i="1"/>
  <c r="Q120" i="1" s="1"/>
  <c r="P27" i="1"/>
  <c r="O27" i="1"/>
  <c r="N27" i="1"/>
  <c r="M27" i="1"/>
  <c r="M120" i="1" s="1"/>
  <c r="L27" i="1"/>
  <c r="K27" i="1"/>
  <c r="J27" i="1"/>
  <c r="I27" i="1"/>
  <c r="I120" i="1" s="1"/>
  <c r="H27" i="1"/>
  <c r="G27" i="1"/>
  <c r="F27" i="1"/>
  <c r="E27" i="1"/>
  <c r="E120" i="1" s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27" i="1" s="1"/>
  <c r="R10" i="1"/>
</calcChain>
</file>

<file path=xl/sharedStrings.xml><?xml version="1.0" encoding="utf-8"?>
<sst xmlns="http://schemas.openxmlformats.org/spreadsheetml/2006/main" count="478" uniqueCount="263">
  <si>
    <t>MODELLO DI RILEVAZIONE DEI COSTI DEI LIVELLI DI ASSISTENZA DEGLI ENTI DEL SERVIZIO SANITARIO NAZIONALE</t>
  </si>
  <si>
    <t>STRUTTURA RILEVATA</t>
  </si>
  <si>
    <t>OGGETTO DELLA RILEVAZIONE</t>
  </si>
  <si>
    <t>REGIONE</t>
  </si>
  <si>
    <t>060</t>
  </si>
  <si>
    <t xml:space="preserve"> CODICE ENTE</t>
  </si>
  <si>
    <t>CONSUNTIVO ANNO</t>
  </si>
  <si>
    <t>Macrovoci economiche</t>
  </si>
  <si>
    <t>Consumi di esercizio</t>
  </si>
  <si>
    <t>Costi per acquisti di servizi</t>
  </si>
  <si>
    <t xml:space="preserve">Personale   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</si>
  <si>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</si>
  <si>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</si>
  <si>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</si>
  <si>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</si>
  <si>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</si>
  <si>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</si>
  <si>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</si>
  <si>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</si>
  <si>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</si>
  <si>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</si>
  <si>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</si>
  <si>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</si>
  <si>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</si>
  <si>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ammini-strativo</t>
    </r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</si>
  <si>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</si>
  <si>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</si>
  <si>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</si>
  <si>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</si>
  <si>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</si>
  <si>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</si>
  <si>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</si>
  <si>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</si>
  <si>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</si>
  <si>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</si>
  <si>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</si>
  <si>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</si>
  <si>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</si>
  <si>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</si>
  <si>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</si>
  <si>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</si>
  <si>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</si>
  <si>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</si>
  <si>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</si>
  <si>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</si>
  <si>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</si>
  <si>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</si>
  <si>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</si>
  <si>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</si>
  <si>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</si>
  <si>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</si>
  <si>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</si>
  <si>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</si>
  <si>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</si>
  <si>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</si>
  <si>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</si>
  <si>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</si>
  <si>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</si>
  <si>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</si>
  <si>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</si>
  <si>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</si>
  <si>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</si>
  <si>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</si>
  <si>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</si>
  <si>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</si>
  <si>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</si>
  <si>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</si>
  <si>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</si>
  <si>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</si>
  <si>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</si>
  <si>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</si>
  <si>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</si>
  <si>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</si>
  <si>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</si>
  <si>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</si>
  <si>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Attività presso UCCP</t>
  </si>
  <si>
    <r>
      <t>2A116</t>
    </r>
    <r>
      <rPr>
        <sz val="11"/>
        <color theme="1"/>
        <rFont val="Calibri"/>
        <family val="2"/>
        <scheme val="minor"/>
      </rPr>
      <t/>
    </r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</si>
  <si>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</si>
  <si>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</si>
  <si>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</si>
  <si>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</si>
  <si>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</si>
  <si>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</si>
  <si>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</si>
  <si>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</si>
  <si>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</si>
  <si>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</si>
  <si>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Attività presso UCCP</t>
  </si>
  <si>
    <r>
      <t>2A125</t>
    </r>
    <r>
      <rPr>
        <sz val="11"/>
        <color theme="1"/>
        <rFont val="Calibri"/>
        <family val="2"/>
        <scheme val="minor"/>
      </rPr>
      <t/>
    </r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</si>
  <si>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</si>
  <si>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</si>
  <si>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</si>
  <si>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</si>
  <si>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</si>
  <si>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</si>
  <si>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</si>
  <si>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</si>
  <si>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</si>
  <si>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</si>
  <si>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</si>
  <si>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</si>
  <si>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</si>
  <si>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</si>
  <si>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</si>
  <si>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</si>
  <si>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</si>
  <si>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</si>
  <si>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</si>
  <si>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</si>
  <si>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</si>
  <si>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</si>
  <si>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</si>
  <si>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</si>
  <si>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</si>
  <si>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</si>
  <si>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</si>
  <si>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</si>
  <si>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</si>
  <si>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</si>
  <si>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</si>
  <si>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</si>
  <si>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</si>
  <si>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</si>
  <si>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</si>
  <si>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</si>
  <si>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</si>
  <si>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</si>
  <si>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</si>
  <si>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</si>
  <si>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</si>
  <si>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</si>
  <si>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</si>
  <si>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</si>
  <si>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</si>
  <si>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</si>
  <si>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</si>
  <si>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</si>
  <si>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</si>
  <si>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</si>
  <si>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</si>
  <si>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</si>
  <si>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</si>
  <si>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</si>
  <si>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</si>
  <si>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</si>
  <si>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</si>
  <si>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</si>
  <si>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</si>
  <si>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</si>
  <si>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</si>
  <si>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</si>
  <si>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</si>
  <si>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</si>
  <si>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</si>
  <si>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</si>
  <si>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</si>
  <si>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</si>
  <si>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</si>
  <si>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</si>
  <si>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</si>
  <si>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</si>
  <si>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</si>
  <si>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</si>
  <si>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</si>
  <si>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</si>
  <si>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</si>
  <si>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</si>
  <si>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</si>
  <si>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</si>
  <si>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</si>
  <si>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</si>
  <si>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</si>
  <si>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</si>
  <si>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</si>
  <si>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</si>
  <si>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</si>
  <si>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</si>
  <si>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</si>
  <si>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</si>
  <si>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</si>
  <si>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</si>
  <si>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</si>
  <si>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</si>
  <si>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</si>
  <si>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</si>
  <si>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</si>
  <si>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</si>
  <si>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</si>
  <si>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</si>
  <si>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</si>
  <si>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</si>
  <si>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</si>
  <si>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</si>
  <si>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</si>
  <si>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</si>
  <si>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</si>
  <si>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</si>
  <si>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</si>
  <si>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</si>
  <si>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</si>
  <si>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</si>
  <si>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</si>
  <si>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</si>
  <si>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</si>
  <si>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</si>
  <si>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</si>
  <si>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</si>
  <si>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</si>
  <si>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</si>
  <si>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</si>
  <si>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</si>
  <si>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</si>
  <si>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</si>
  <si>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</si>
  <si>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</si>
  <si>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</si>
  <si>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</si>
  <si>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</si>
  <si>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</si>
  <si>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</si>
  <si>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</si>
  <si>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</si>
  <si>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</si>
  <si>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</si>
  <si>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</si>
  <si>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</si>
  <si>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</si>
  <si>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</si>
  <si>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</si>
  <si>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</si>
  <si>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</si>
  <si>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</si>
  <si>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</si>
  <si>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</si>
  <si>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</si>
  <si>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</si>
  <si>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</si>
  <si>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</si>
  <si>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</si>
  <si>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</si>
  <si>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</si>
  <si>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</si>
  <si>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 xml:space="preserve">totale costi modello LA </t>
  </si>
  <si>
    <r>
      <t xml:space="preserve">Mobilità attiva extra-regionale 
</t>
    </r>
    <r>
      <rPr>
        <sz val="6"/>
        <rFont val="Times New Roman"/>
        <family val="1"/>
      </rPr>
      <t>AA0460+AA0470+AA0490+AA0500+AA0510+AA0520+AA0530+AA0550+AA0560+AA0561+AA0620+AA0630+AA0640+AA0650+EA0080+EA0180</t>
    </r>
  </si>
  <si>
    <r>
      <t xml:space="preserve">Mobilità passiva extra-regionale
</t>
    </r>
    <r>
      <rPr>
        <sz val="6"/>
        <rFont val="Times New Roman"/>
        <family val="1"/>
      </rPr>
      <t>BA0090, BA0480+BA0520+BA0560+BA0730+BA0780+ BA0830+BA0990+BA1060+BA1120+BA1550+EA0360+EA0490</t>
    </r>
  </si>
  <si>
    <r>
      <t xml:space="preserve">Mobilità attiva internazionale
</t>
    </r>
    <r>
      <rPr>
        <sz val="8"/>
        <rFont val="Times New Roman"/>
        <family val="1"/>
      </rPr>
      <t>AA0600</t>
    </r>
    <r>
      <rPr>
        <b/>
        <sz val="8"/>
        <rFont val="Times New Roman"/>
        <family val="1"/>
      </rPr>
      <t xml:space="preserve">
</t>
    </r>
  </si>
  <si>
    <r>
      <t xml:space="preserve">Mobilità passiva internazionale
</t>
    </r>
    <r>
      <rPr>
        <sz val="8"/>
        <rFont val="Times New Roman"/>
        <family val="1"/>
      </rPr>
      <t>BA1540</t>
    </r>
    <r>
      <rPr>
        <b/>
        <sz val="8"/>
        <rFont val="Times New Roman"/>
        <family val="1"/>
      </rPr>
      <t xml:space="preserve">
</t>
    </r>
  </si>
  <si>
    <r>
      <t xml:space="preserve">ricavi per prestazioni sanitarie erogate in regime di intramoenia </t>
    </r>
    <r>
      <rPr>
        <sz val="8"/>
        <rFont val="Times New Roman"/>
        <family val="1"/>
      </rPr>
      <t>AA0670</t>
    </r>
  </si>
  <si>
    <t>Costi per prestazioni extra Lea</t>
  </si>
  <si>
    <t>Assistenza stranieri irregolari</t>
  </si>
  <si>
    <t>Ricavi per attività di ricerca AA0190+AA0200+AA0210+AA220+AA300+AA310</t>
  </si>
  <si>
    <r>
      <t>2A113</t>
    </r>
    <r>
      <rPr>
        <sz val="11"/>
        <color indexed="8"/>
        <rFont val="Calibri"/>
        <family val="2"/>
      </rPr>
      <t/>
    </r>
  </si>
  <si>
    <r>
      <t>2A114</t>
    </r>
    <r>
      <rPr>
        <sz val="11"/>
        <color indexed="8"/>
        <rFont val="Calibri"/>
        <family val="2"/>
      </rPr>
      <t/>
    </r>
  </si>
  <si>
    <r>
      <t>2A115</t>
    </r>
    <r>
      <rPr>
        <sz val="11"/>
        <color indexed="8"/>
        <rFont val="Calibri"/>
        <family val="2"/>
      </rPr>
      <t/>
    </r>
  </si>
  <si>
    <r>
      <t>2A116</t>
    </r>
    <r>
      <rPr>
        <sz val="11"/>
        <color indexed="8"/>
        <rFont val="Calibri"/>
        <family val="2"/>
      </rPr>
      <t/>
    </r>
  </si>
  <si>
    <r>
      <t>2A122</t>
    </r>
    <r>
      <rPr>
        <sz val="11"/>
        <color indexed="8"/>
        <rFont val="Calibri"/>
        <family val="2"/>
      </rPr>
      <t/>
    </r>
  </si>
  <si>
    <r>
      <t>2A123</t>
    </r>
    <r>
      <rPr>
        <sz val="11"/>
        <color indexed="8"/>
        <rFont val="Calibri"/>
        <family val="2"/>
      </rPr>
      <t/>
    </r>
  </si>
  <si>
    <r>
      <t>2A124</t>
    </r>
    <r>
      <rPr>
        <sz val="11"/>
        <color indexed="8"/>
        <rFont val="Calibri"/>
        <family val="2"/>
      </rPr>
      <t/>
    </r>
  </si>
  <si>
    <r>
      <t>2A125</t>
    </r>
    <r>
      <rPr>
        <sz val="11"/>
        <color indexed="8"/>
        <rFont val="Calibri"/>
        <family val="2"/>
      </rPr>
      <t/>
    </r>
  </si>
  <si>
    <t>DA BILANCIO</t>
  </si>
  <si>
    <t>Allegato 2 –</t>
  </si>
  <si>
    <t>Prestazioni eventualmente erogate non riconducibili ai livelli essenziali di assistenza (non incluse nel DPCM 12 gennaio 2017)</t>
  </si>
  <si>
    <t>costi 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</si>
</sst>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&quot;L.&quot;\ #,##0;[Red]\-&quot;L.&quot;\ #,##0"/>
    <numFmt numFmtId="167" formatCode="_-[$€]\ * #,##0.00_-;\-[$€]\ * #,##0.00_-;_-[$€]\ * &quot;-&quot;??_-;_-@_-"/>
    <numFmt numFmtId="168" formatCode="#,##0.00&quot; &quot;;&quot;-&quot;#,##0.00&quot; &quot;;&quot; -&quot;#&quot; &quot;;@&quot; &quot;"/>
    <numFmt numFmtId="169" formatCode="_(* #,##0_);_(* \(#,##0\);_(* &quot;-&quot;_);_(@_)"/>
    <numFmt numFmtId="170" formatCode="_-* #,##0.00\ _€_-;\-* #,##0.00\ _€_-;_-* &quot;-&quot;??\ _€_-;_-@_-"/>
    <numFmt numFmtId="171" formatCode="_(* #,##0.00_);_(* \(#,##0.00\);_(* &quot;-&quot;??_);_(@_)"/>
    <numFmt numFmtId="172" formatCode="_(* #,##0.00_);_(* \(#,##0.00\);_(* \-??_);_(@_)"/>
    <numFmt numFmtId="173" formatCode="#,###"/>
    <numFmt numFmtId="174" formatCode="_(&quot;$&quot;* #,##0_);_(&quot;$&quot;* \(#,##0\);_(&quot;$&quot;* &quot;-&quot;_);_(@_)"/>
    <numFmt numFmtId="175" formatCode="_-&quot;L. &quot;* #,##0.00_-;&quot;-L. &quot;* #,##0.00_-;_-&quot;L. &quot;* \-??_-;_-@_-"/>
    <numFmt numFmtId="176" formatCode="_-&quot;L.&quot;\ * #,##0.00_-;\-&quot;L.&quot;\ * #,##0.00_-;_-&quot;L.&quot;\ * &quot;-&quot;??_-;_-@_-"/>
  </numFmts>
  <fonts count="7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  <charset val="1"/>
    </font>
    <font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1"/>
    </font>
    <font>
      <b/>
      <sz val="11"/>
      <color indexed="9"/>
      <name val="Calibri"/>
      <family val="2"/>
    </font>
    <font>
      <u/>
      <sz val="11"/>
      <color indexed="12"/>
      <name val="Calibri"/>
      <family val="2"/>
    </font>
    <font>
      <sz val="10"/>
      <name val="MS Sans Serif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1"/>
      <color theme="1"/>
      <name val="Arial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  <charset val="1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  <charset val="1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  <charset val="1"/>
    </font>
    <font>
      <b/>
      <sz val="12"/>
      <name val="New Century Schlbk"/>
    </font>
    <font>
      <b/>
      <sz val="18"/>
      <color indexed="56"/>
      <name val="Cambria"/>
      <family val="2"/>
    </font>
    <font>
      <b/>
      <sz val="11"/>
      <color indexed="63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20"/>
      <name val="Calibri"/>
      <family val="2"/>
      <charset val="1"/>
    </font>
    <font>
      <sz val="11"/>
      <color indexed="20"/>
      <name val="Calibri"/>
      <family val="2"/>
    </font>
    <font>
      <sz val="11"/>
      <color indexed="17"/>
      <name val="Calibri"/>
      <family val="2"/>
      <charset val="1"/>
    </font>
    <font>
      <sz val="11"/>
      <color indexed="17"/>
      <name val="Calibri"/>
      <family val="2"/>
    </font>
    <font>
      <sz val="6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1F497D"/>
      <name val="Calibri"/>
      <family val="2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8"/>
        <bgColor indexed="58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3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4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6" fillId="22" borderId="0" applyNumberFormat="0" applyBorder="0" applyAlignment="0" applyProtection="0"/>
    <xf numFmtId="0" fontId="17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4" borderId="0" applyNumberFormat="0" applyBorder="0" applyAlignment="0" applyProtection="0"/>
    <xf numFmtId="0" fontId="16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25" borderId="0" applyNumberFormat="0" applyBorder="0" applyAlignment="0" applyProtection="0"/>
    <xf numFmtId="0" fontId="18" fillId="18" borderId="0" applyNumberFormat="0" applyBorder="0" applyAlignment="0" applyProtection="0"/>
    <xf numFmtId="0" fontId="19" fillId="2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26" borderId="0" applyNumberFormat="0" applyBorder="0" applyAlignment="0" applyProtection="0"/>
    <xf numFmtId="0" fontId="19" fillId="7" borderId="0" applyNumberFormat="0" applyBorder="0" applyAlignment="0" applyProtection="0"/>
    <xf numFmtId="0" fontId="18" fillId="19" borderId="0" applyNumberFormat="0" applyBorder="0" applyAlignment="0" applyProtection="0"/>
    <xf numFmtId="0" fontId="19" fillId="2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1" borderId="0" applyNumberFormat="0" applyBorder="0" applyAlignment="0" applyProtection="0"/>
    <xf numFmtId="0" fontId="18" fillId="17" borderId="0" applyNumberFormat="0" applyBorder="0" applyAlignment="0" applyProtection="0"/>
    <xf numFmtId="0" fontId="19" fillId="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27" borderId="0" applyNumberFormat="0" applyBorder="0" applyAlignment="0" applyProtection="0"/>
    <xf numFmtId="0" fontId="18" fillId="24" borderId="0" applyNumberFormat="0" applyBorder="0" applyAlignment="0" applyProtection="0"/>
    <xf numFmtId="0" fontId="19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28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67" applyNumberFormat="0" applyAlignment="0" applyProtection="0"/>
    <xf numFmtId="0" fontId="21" fillId="30" borderId="67" applyNumberFormat="0" applyAlignment="0" applyProtection="0"/>
    <xf numFmtId="0" fontId="20" fillId="3" borderId="67" applyNumberFormat="0" applyAlignment="0" applyProtection="0"/>
    <xf numFmtId="0" fontId="20" fillId="3" borderId="67" applyNumberFormat="0" applyAlignment="0" applyProtection="0"/>
    <xf numFmtId="0" fontId="21" fillId="30" borderId="67" applyNumberFormat="0" applyAlignment="0" applyProtection="0"/>
    <xf numFmtId="0" fontId="22" fillId="16" borderId="67" applyNumberFormat="0" applyAlignment="0" applyProtection="0"/>
    <xf numFmtId="0" fontId="23" fillId="0" borderId="68" applyNumberFormat="0" applyFill="0" applyAlignment="0" applyProtection="0"/>
    <xf numFmtId="0" fontId="24" fillId="0" borderId="69" applyNumberFormat="0" applyFill="0" applyAlignment="0" applyProtection="0"/>
    <xf numFmtId="0" fontId="23" fillId="0" borderId="68" applyNumberFormat="0" applyFill="0" applyAlignment="0" applyProtection="0"/>
    <xf numFmtId="0" fontId="23" fillId="0" borderId="68" applyNumberFormat="0" applyFill="0" applyAlignment="0" applyProtection="0"/>
    <xf numFmtId="0" fontId="24" fillId="0" borderId="69" applyNumberFormat="0" applyFill="0" applyAlignment="0" applyProtection="0"/>
    <xf numFmtId="0" fontId="25" fillId="0" borderId="68" applyNumberFormat="0" applyFill="0" applyAlignment="0" applyProtection="0"/>
    <xf numFmtId="0" fontId="26" fillId="31" borderId="70" applyNumberFormat="0" applyAlignment="0" applyProtection="0"/>
    <xf numFmtId="0" fontId="27" fillId="32" borderId="70" applyNumberFormat="0" applyAlignment="0" applyProtection="0"/>
    <xf numFmtId="0" fontId="26" fillId="31" borderId="70" applyNumberFormat="0" applyAlignment="0" applyProtection="0"/>
    <xf numFmtId="0" fontId="26" fillId="31" borderId="70" applyNumberFormat="0" applyAlignment="0" applyProtection="0"/>
    <xf numFmtId="0" fontId="27" fillId="32" borderId="70" applyNumberFormat="0" applyAlignment="0" applyProtection="0"/>
    <xf numFmtId="0" fontId="27" fillId="32" borderId="70" applyNumberFormat="0" applyAlignment="0" applyProtection="0"/>
    <xf numFmtId="0" fontId="28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9" fillId="3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26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26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2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23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27" borderId="0" applyNumberFormat="0" applyBorder="0" applyAlignment="0" applyProtection="0"/>
    <xf numFmtId="0" fontId="18" fillId="24" borderId="0" applyNumberFormat="0" applyBorder="0" applyAlignment="0" applyProtection="0"/>
    <xf numFmtId="0" fontId="19" fillId="2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41" borderId="0" applyNumberFormat="0" applyBorder="0" applyAlignment="0" applyProtection="0"/>
    <xf numFmtId="0" fontId="19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26" borderId="0" applyNumberFormat="0" applyBorder="0" applyAlignment="0" applyProtection="0"/>
    <xf numFmtId="38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 horizontal="left"/>
    </xf>
    <xf numFmtId="0" fontId="31" fillId="0" borderId="0" applyNumberFormat="0" applyFill="0" applyBorder="0" applyAlignment="0" applyProtection="0"/>
    <xf numFmtId="0" fontId="31" fillId="0" borderId="0" applyNumberFormat="0" applyFill="0" applyBorder="0" applyProtection="0">
      <alignment horizontal="left"/>
    </xf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32" fillId="0" borderId="0"/>
    <xf numFmtId="0" fontId="33" fillId="6" borderId="67" applyNumberFormat="0" applyAlignment="0" applyProtection="0"/>
    <xf numFmtId="0" fontId="33" fillId="20" borderId="67" applyNumberFormat="0" applyAlignment="0" applyProtection="0"/>
    <xf numFmtId="0" fontId="33" fillId="6" borderId="67" applyNumberFormat="0" applyAlignment="0" applyProtection="0"/>
    <xf numFmtId="0" fontId="33" fillId="6" borderId="67" applyNumberFormat="0" applyAlignment="0" applyProtection="0"/>
    <xf numFmtId="0" fontId="33" fillId="20" borderId="67" applyNumberFormat="0" applyAlignment="0" applyProtection="0"/>
    <xf numFmtId="0" fontId="33" fillId="12" borderId="67" applyNumberFormat="0" applyAlignment="0" applyProtection="0"/>
    <xf numFmtId="0" fontId="33" fillId="16" borderId="67" applyNumberFormat="0" applyAlignment="0" applyProtection="0"/>
    <xf numFmtId="169" fontId="3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9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7" fillId="0" borderId="0" applyFill="0" applyBorder="0" applyAlignment="0" applyProtection="0"/>
    <xf numFmtId="43" fontId="2" fillId="0" borderId="0" applyFont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" fillId="0" borderId="0"/>
    <xf numFmtId="0" fontId="41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7" fillId="9" borderId="71" applyNumberFormat="0" applyAlignment="0" applyProtection="0"/>
    <xf numFmtId="0" fontId="2" fillId="10" borderId="71" applyNumberFormat="0" applyFont="0" applyAlignment="0" applyProtection="0"/>
    <xf numFmtId="0" fontId="37" fillId="9" borderId="71" applyNumberFormat="0" applyAlignment="0" applyProtection="0"/>
    <xf numFmtId="0" fontId="37" fillId="9" borderId="71" applyNumberFormat="0" applyAlignment="0" applyProtection="0"/>
    <xf numFmtId="0" fontId="2" fillId="10" borderId="71" applyNumberFormat="0" applyFont="0" applyAlignment="0" applyProtection="0"/>
    <xf numFmtId="0" fontId="17" fillId="10" borderId="71" applyNumberFormat="0" applyFont="0" applyAlignment="0" applyProtection="0"/>
    <xf numFmtId="0" fontId="43" fillId="17" borderId="72" applyNumberFormat="0" applyAlignment="0" applyProtection="0"/>
    <xf numFmtId="0" fontId="43" fillId="30" borderId="72" applyNumberFormat="0" applyAlignment="0" applyProtection="0"/>
    <xf numFmtId="0" fontId="43" fillId="17" borderId="72" applyNumberFormat="0" applyAlignment="0" applyProtection="0"/>
    <xf numFmtId="0" fontId="43" fillId="17" borderId="72" applyNumberFormat="0" applyAlignment="0" applyProtection="0"/>
    <xf numFmtId="0" fontId="43" fillId="30" borderId="72" applyNumberFormat="0" applyAlignment="0" applyProtection="0"/>
    <xf numFmtId="0" fontId="43" fillId="16" borderId="72" applyNumberFormat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44" fillId="42" borderId="73">
      <alignment vertical="center"/>
    </xf>
    <xf numFmtId="49" fontId="2" fillId="43" borderId="73">
      <alignment vertical="center"/>
    </xf>
    <xf numFmtId="49" fontId="2" fillId="43" borderId="73">
      <alignment vertical="center"/>
    </xf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4" applyNumberFormat="0" applyFill="0" applyAlignment="0" applyProtection="0"/>
    <xf numFmtId="0" fontId="49" fillId="0" borderId="75" applyNumberFormat="0" applyFill="0" applyAlignment="0" applyProtection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49" fillId="0" borderId="75" applyNumberFormat="0" applyFill="0" applyAlignment="0" applyProtection="0"/>
    <xf numFmtId="0" fontId="50" fillId="0" borderId="76" applyNumberFormat="0" applyFill="0" applyAlignment="0" applyProtection="0"/>
    <xf numFmtId="0" fontId="51" fillId="0" borderId="77" applyNumberFormat="0" applyFill="0" applyAlignment="0" applyProtection="0"/>
    <xf numFmtId="0" fontId="52" fillId="0" borderId="78" applyNumberFormat="0" applyFill="0" applyAlignment="0" applyProtection="0"/>
    <xf numFmtId="0" fontId="51" fillId="0" borderId="77" applyNumberFormat="0" applyFill="0" applyAlignment="0" applyProtection="0"/>
    <xf numFmtId="0" fontId="51" fillId="0" borderId="77" applyNumberFormat="0" applyFill="0" applyAlignment="0" applyProtection="0"/>
    <xf numFmtId="0" fontId="52" fillId="0" borderId="78" applyNumberFormat="0" applyFill="0" applyAlignment="0" applyProtection="0"/>
    <xf numFmtId="0" fontId="53" fillId="0" borderId="77" applyNumberFormat="0" applyFill="0" applyAlignment="0" applyProtection="0"/>
    <xf numFmtId="0" fontId="54" fillId="0" borderId="79" applyNumberFormat="0" applyFill="0" applyAlignment="0" applyProtection="0"/>
    <xf numFmtId="0" fontId="55" fillId="0" borderId="80" applyNumberFormat="0" applyFill="0" applyAlignment="0" applyProtection="0"/>
    <xf numFmtId="0" fontId="54" fillId="0" borderId="79" applyNumberFormat="0" applyFill="0" applyAlignment="0" applyProtection="0"/>
    <xf numFmtId="0" fontId="54" fillId="0" borderId="79" applyNumberFormat="0" applyFill="0" applyAlignment="0" applyProtection="0"/>
    <xf numFmtId="0" fontId="55" fillId="0" borderId="80" applyNumberFormat="0" applyFill="0" applyAlignment="0" applyProtection="0"/>
    <xf numFmtId="0" fontId="56" fillId="0" borderId="8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3" fontId="58" fillId="0" borderId="0">
      <alignment horizontal="left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3" fontId="58" fillId="0" borderId="0">
      <alignment horizontal="left"/>
    </xf>
    <xf numFmtId="173" fontId="58" fillId="0" borderId="0">
      <alignment horizontal="left"/>
    </xf>
    <xf numFmtId="0" fontId="59" fillId="0" borderId="0" applyNumberFormat="0" applyFill="0" applyBorder="0" applyAlignment="0" applyProtection="0"/>
    <xf numFmtId="0" fontId="60" fillId="0" borderId="82" applyNumberFormat="0" applyFill="0" applyAlignment="0" applyProtection="0"/>
    <xf numFmtId="0" fontId="61" fillId="0" borderId="83" applyNumberFormat="0" applyFill="0" applyAlignment="0" applyProtection="0"/>
    <xf numFmtId="0" fontId="60" fillId="0" borderId="82" applyNumberFormat="0" applyFill="0" applyAlignment="0" applyProtection="0"/>
    <xf numFmtId="0" fontId="60" fillId="0" borderId="82" applyNumberFormat="0" applyFill="0" applyAlignment="0" applyProtection="0"/>
    <xf numFmtId="0" fontId="61" fillId="0" borderId="83" applyNumberFormat="0" applyFill="0" applyAlignment="0" applyProtection="0"/>
    <xf numFmtId="0" fontId="61" fillId="0" borderId="84" applyNumberFormat="0" applyFill="0" applyAlignment="0" applyProtection="0"/>
    <xf numFmtId="0" fontId="62" fillId="44" borderId="0" applyNumberFormat="0" applyBorder="0" applyAlignment="0" applyProtection="0"/>
    <xf numFmtId="0" fontId="63" fillId="13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4" fillId="45" borderId="0" applyNumberFormat="0" applyBorder="0" applyAlignment="0" applyProtection="0"/>
    <xf numFmtId="0" fontId="65" fillId="1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5" fillId="15" borderId="0" applyNumberFormat="0" applyBorder="0" applyAlignment="0" applyProtection="0"/>
    <xf numFmtId="0" fontId="65" fillId="11" borderId="0" applyNumberFormat="0" applyBorder="0" applyAlignment="0" applyProtection="0"/>
    <xf numFmtId="174" fontId="3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75" fontId="2" fillId="0" borderId="0" applyFill="0" applyBorder="0" applyAlignment="0" applyProtection="0"/>
    <xf numFmtId="176" fontId="2" fillId="0" borderId="0" applyFont="0" applyFill="0" applyBorder="0" applyAlignment="0" applyProtection="0"/>
  </cellStyleXfs>
  <cellXfs count="445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164" fontId="12" fillId="2" borderId="15" xfId="1" applyNumberFormat="1" applyFont="1" applyFill="1" applyBorder="1" applyAlignment="1">
      <alignment horizontal="center" vertical="center" wrapText="1"/>
    </xf>
    <xf numFmtId="164" fontId="6" fillId="2" borderId="15" xfId="1" applyNumberFormat="1" applyFont="1" applyFill="1" applyBorder="1" applyAlignment="1">
      <alignment horizontal="center" vertical="center" wrapText="1"/>
    </xf>
    <xf numFmtId="164" fontId="6" fillId="2" borderId="16" xfId="1" applyNumberFormat="1" applyFont="1" applyFill="1" applyBorder="1" applyAlignment="1">
      <alignment horizontal="center" vertical="center" wrapText="1"/>
    </xf>
    <xf numFmtId="164" fontId="12" fillId="2" borderId="17" xfId="1" applyNumberFormat="1" applyFont="1" applyFill="1" applyBorder="1" applyAlignment="1">
      <alignment horizontal="left" vertical="center" wrapText="1"/>
    </xf>
    <xf numFmtId="164" fontId="4" fillId="0" borderId="18" xfId="1" applyNumberFormat="1" applyFont="1" applyFill="1" applyBorder="1" applyAlignment="1">
      <alignment horizontal="justify" vertical="center" wrapText="1"/>
    </xf>
    <xf numFmtId="164" fontId="4" fillId="0" borderId="19" xfId="1" applyNumberFormat="1" applyFont="1" applyFill="1" applyBorder="1" applyAlignment="1">
      <alignment horizontal="justify" vertical="center" wrapText="1"/>
    </xf>
    <xf numFmtId="164" fontId="4" fillId="0" borderId="20" xfId="1" applyNumberFormat="1" applyFont="1" applyFill="1" applyBorder="1" applyAlignment="1">
      <alignment horizontal="center" vertical="center" wrapText="1"/>
    </xf>
    <xf numFmtId="164" fontId="4" fillId="0" borderId="20" xfId="1" applyNumberFormat="1" applyFont="1" applyFill="1" applyBorder="1" applyAlignment="1">
      <alignment horizontal="justify" vertical="center" wrapText="1"/>
    </xf>
    <xf numFmtId="164" fontId="4" fillId="0" borderId="21" xfId="1" applyNumberFormat="1" applyFont="1" applyFill="1" applyBorder="1" applyAlignment="1">
      <alignment horizontal="center" vertical="center" wrapText="1"/>
    </xf>
    <xf numFmtId="164" fontId="12" fillId="2" borderId="22" xfId="1" applyNumberFormat="1" applyFont="1" applyFill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 wrapText="1"/>
    </xf>
    <xf numFmtId="164" fontId="6" fillId="2" borderId="23" xfId="1" applyNumberFormat="1" applyFont="1" applyFill="1" applyBorder="1" applyAlignment="1">
      <alignment horizontal="center" vertical="center" wrapText="1"/>
    </xf>
    <xf numFmtId="164" fontId="13" fillId="2" borderId="24" xfId="1" applyNumberFormat="1" applyFont="1" applyFill="1" applyBorder="1" applyAlignment="1">
      <alignment horizontal="left" vertical="center" wrapText="1"/>
    </xf>
    <xf numFmtId="164" fontId="4" fillId="0" borderId="25" xfId="1" applyNumberFormat="1" applyFont="1" applyFill="1" applyBorder="1" applyAlignment="1">
      <alignment horizontal="justify" vertical="center" wrapText="1"/>
    </xf>
    <xf numFmtId="164" fontId="4" fillId="0" borderId="26" xfId="1" applyNumberFormat="1" applyFont="1" applyFill="1" applyBorder="1" applyAlignment="1">
      <alignment horizontal="justify" vertical="center" wrapText="1"/>
    </xf>
    <xf numFmtId="164" fontId="4" fillId="0" borderId="27" xfId="1" applyNumberFormat="1" applyFont="1" applyFill="1" applyBorder="1" applyAlignment="1">
      <alignment horizontal="center" vertical="center" wrapText="1"/>
    </xf>
    <xf numFmtId="164" fontId="4" fillId="0" borderId="27" xfId="1" applyNumberFormat="1" applyFont="1" applyFill="1" applyBorder="1" applyAlignment="1">
      <alignment horizontal="justify" vertical="center" wrapText="1"/>
    </xf>
    <xf numFmtId="164" fontId="4" fillId="0" borderId="28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4" fontId="13" fillId="2" borderId="11" xfId="1" applyNumberFormat="1" applyFont="1" applyFill="1" applyBorder="1" applyAlignment="1">
      <alignment horizontal="center" vertical="center" wrapText="1"/>
    </xf>
    <xf numFmtId="164" fontId="6" fillId="2" borderId="10" xfId="1" applyNumberFormat="1" applyFont="1" applyFill="1" applyBorder="1" applyAlignment="1">
      <alignment horizontal="center" vertical="center" wrapText="1"/>
    </xf>
    <xf numFmtId="164" fontId="13" fillId="2" borderId="13" xfId="1" applyNumberFormat="1" applyFont="1" applyFill="1" applyBorder="1" applyAlignment="1">
      <alignment horizontal="left" vertical="center" wrapText="1"/>
    </xf>
    <xf numFmtId="164" fontId="4" fillId="0" borderId="12" xfId="1" applyNumberFormat="1" applyFont="1" applyFill="1" applyBorder="1" applyAlignment="1">
      <alignment horizontal="justify" vertical="center" wrapText="1"/>
    </xf>
    <xf numFmtId="164" fontId="4" fillId="0" borderId="29" xfId="1" applyNumberFormat="1" applyFont="1" applyFill="1" applyBorder="1" applyAlignment="1">
      <alignment horizontal="justify" vertical="center" wrapText="1"/>
    </xf>
    <xf numFmtId="164" fontId="4" fillId="0" borderId="30" xfId="1" applyNumberFormat="1" applyFont="1" applyFill="1" applyBorder="1" applyAlignment="1">
      <alignment horizontal="center" vertical="center" wrapText="1"/>
    </xf>
    <xf numFmtId="164" fontId="4" fillId="0" borderId="30" xfId="1" applyNumberFormat="1" applyFont="1" applyFill="1" applyBorder="1" applyAlignment="1">
      <alignment horizontal="justify" vertical="center" wrapText="1"/>
    </xf>
    <xf numFmtId="164" fontId="4" fillId="0" borderId="31" xfId="1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2" borderId="9" xfId="1" applyNumberFormat="1" applyFont="1" applyFill="1" applyBorder="1" applyAlignment="1">
      <alignment horizontal="center" vertical="center" wrapText="1"/>
    </xf>
    <xf numFmtId="164" fontId="12" fillId="2" borderId="3" xfId="1" applyNumberFormat="1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horizontal="justify" vertical="center" wrapText="1"/>
    </xf>
    <xf numFmtId="164" fontId="4" fillId="0" borderId="32" xfId="1" applyNumberFormat="1" applyFont="1" applyFill="1" applyBorder="1" applyAlignment="1">
      <alignment horizontal="justify" vertical="center" wrapText="1"/>
    </xf>
    <xf numFmtId="164" fontId="4" fillId="0" borderId="33" xfId="1" applyNumberFormat="1" applyFont="1" applyFill="1" applyBorder="1" applyAlignment="1">
      <alignment horizontal="center" vertical="center" wrapText="1"/>
    </xf>
    <xf numFmtId="164" fontId="4" fillId="0" borderId="33" xfId="1" applyNumberFormat="1" applyFont="1" applyFill="1" applyBorder="1" applyAlignment="1">
      <alignment horizontal="justify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12" fillId="2" borderId="6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2" borderId="14" xfId="1" applyNumberFormat="1" applyFont="1" applyFill="1" applyBorder="1" applyAlignment="1">
      <alignment horizontal="center" vertical="center" wrapText="1"/>
    </xf>
    <xf numFmtId="164" fontId="12" fillId="2" borderId="8" xfId="1" applyNumberFormat="1" applyFont="1" applyFill="1" applyBorder="1" applyAlignment="1">
      <alignment horizontal="left" vertical="center" wrapText="1"/>
    </xf>
    <xf numFmtId="164" fontId="4" fillId="0" borderId="7" xfId="1" applyNumberFormat="1" applyFont="1" applyFill="1" applyBorder="1" applyAlignment="1">
      <alignment horizontal="justify" vertical="center" wrapText="1"/>
    </xf>
    <xf numFmtId="164" fontId="4" fillId="0" borderId="35" xfId="1" applyNumberFormat="1" applyFont="1" applyFill="1" applyBorder="1" applyAlignment="1">
      <alignment horizontal="justify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justify" vertical="center" wrapText="1"/>
    </xf>
    <xf numFmtId="164" fontId="4" fillId="0" borderId="37" xfId="1" applyNumberFormat="1" applyFont="1" applyFill="1" applyBorder="1" applyAlignment="1">
      <alignment horizontal="center" vertical="center" wrapText="1"/>
    </xf>
    <xf numFmtId="164" fontId="12" fillId="2" borderId="38" xfId="1" applyNumberFormat="1" applyFont="1" applyFill="1" applyBorder="1" applyAlignment="1">
      <alignment horizontal="center" vertical="center" wrapText="1"/>
    </xf>
    <xf numFmtId="164" fontId="5" fillId="2" borderId="39" xfId="1" applyNumberFormat="1" applyFont="1" applyFill="1" applyBorder="1" applyAlignment="1">
      <alignment horizontal="center" vertical="center" wrapText="1"/>
    </xf>
    <xf numFmtId="164" fontId="4" fillId="0" borderId="40" xfId="1" applyNumberFormat="1" applyFont="1" applyFill="1" applyBorder="1" applyAlignment="1">
      <alignment horizontal="justify" vertical="center" wrapText="1"/>
    </xf>
    <xf numFmtId="164" fontId="4" fillId="0" borderId="41" xfId="1" applyNumberFormat="1" applyFont="1" applyFill="1" applyBorder="1" applyAlignment="1">
      <alignment horizontal="justify" vertical="center" wrapText="1"/>
    </xf>
    <xf numFmtId="164" fontId="4" fillId="0" borderId="42" xfId="1" applyNumberFormat="1" applyFont="1" applyFill="1" applyBorder="1" applyAlignment="1">
      <alignment horizontal="center" vertical="center" wrapText="1"/>
    </xf>
    <xf numFmtId="164" fontId="4" fillId="0" borderId="42" xfId="1" applyNumberFormat="1" applyFont="1" applyFill="1" applyBorder="1" applyAlignment="1">
      <alignment horizontal="justify" vertical="center" wrapText="1"/>
    </xf>
    <xf numFmtId="164" fontId="4" fillId="0" borderId="43" xfId="1" applyNumberFormat="1" applyFont="1" applyFill="1" applyBorder="1" applyAlignment="1">
      <alignment horizontal="center" vertical="center" wrapText="1"/>
    </xf>
    <xf numFmtId="164" fontId="6" fillId="2" borderId="38" xfId="1" applyNumberFormat="1" applyFont="1" applyFill="1" applyBorder="1" applyAlignment="1">
      <alignment horizontal="center" vertical="center" wrapText="1"/>
    </xf>
    <xf numFmtId="164" fontId="5" fillId="2" borderId="44" xfId="1" applyNumberFormat="1" applyFont="1" applyFill="1" applyBorder="1" applyAlignment="1">
      <alignment horizontal="left" vertical="center" wrapText="1"/>
    </xf>
    <xf numFmtId="164" fontId="12" fillId="2" borderId="45" xfId="1" applyNumberFormat="1" applyFont="1" applyFill="1" applyBorder="1" applyAlignment="1">
      <alignment horizontal="center" vertical="center" wrapText="1"/>
    </xf>
    <xf numFmtId="164" fontId="13" fillId="2" borderId="45" xfId="1" applyNumberFormat="1" applyFont="1" applyFill="1" applyBorder="1" applyAlignment="1">
      <alignment horizontal="center" vertical="center" wrapText="1"/>
    </xf>
    <xf numFmtId="164" fontId="6" fillId="2" borderId="46" xfId="1" applyNumberFormat="1" applyFont="1" applyFill="1" applyBorder="1" applyAlignment="1">
      <alignment horizontal="center" vertical="center" wrapText="1"/>
    </xf>
    <xf numFmtId="164" fontId="4" fillId="0" borderId="47" xfId="1" applyNumberFormat="1" applyFont="1" applyFill="1" applyBorder="1" applyAlignment="1">
      <alignment horizontal="justify" vertical="center" wrapText="1"/>
    </xf>
    <xf numFmtId="164" fontId="4" fillId="0" borderId="48" xfId="1" applyNumberFormat="1" applyFont="1" applyFill="1" applyBorder="1" applyAlignment="1">
      <alignment horizontal="justify" vertical="center" wrapText="1"/>
    </xf>
    <xf numFmtId="164" fontId="4" fillId="0" borderId="49" xfId="1" applyNumberFormat="1" applyFont="1" applyFill="1" applyBorder="1" applyAlignment="1">
      <alignment horizontal="center" vertical="center" wrapText="1"/>
    </xf>
    <xf numFmtId="164" fontId="4" fillId="0" borderId="49" xfId="1" applyNumberFormat="1" applyFont="1" applyFill="1" applyBorder="1" applyAlignment="1">
      <alignment horizontal="justify" vertical="center" wrapText="1"/>
    </xf>
    <xf numFmtId="164" fontId="4" fillId="0" borderId="50" xfId="1" applyNumberFormat="1" applyFont="1" applyFill="1" applyBorder="1" applyAlignment="1">
      <alignment horizontal="center" vertical="center" wrapText="1"/>
    </xf>
    <xf numFmtId="164" fontId="4" fillId="0" borderId="51" xfId="1" applyNumberFormat="1" applyFont="1" applyFill="1" applyBorder="1" applyAlignment="1">
      <alignment horizontal="justify" vertical="center" wrapText="1"/>
    </xf>
    <xf numFmtId="164" fontId="4" fillId="0" borderId="34" xfId="1" applyNumberFormat="1" applyFont="1" applyFill="1" applyBorder="1" applyAlignment="1">
      <alignment horizontal="justify" vertical="center" wrapText="1"/>
    </xf>
    <xf numFmtId="164" fontId="4" fillId="0" borderId="52" xfId="1" applyNumberFormat="1" applyFont="1" applyFill="1" applyBorder="1" applyAlignment="1">
      <alignment horizontal="justify" vertical="center" wrapText="1"/>
    </xf>
    <xf numFmtId="164" fontId="4" fillId="0" borderId="5" xfId="1" applyNumberFormat="1" applyFont="1" applyFill="1" applyBorder="1" applyAlignment="1">
      <alignment horizontal="justify" vertical="center" wrapText="1"/>
    </xf>
    <xf numFmtId="164" fontId="12" fillId="2" borderId="11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4" fontId="7" fillId="2" borderId="13" xfId="1" applyNumberFormat="1" applyFont="1" applyFill="1" applyBorder="1" applyAlignment="1">
      <alignment horizontal="left" vertical="center" wrapText="1"/>
    </xf>
    <xf numFmtId="164" fontId="4" fillId="0" borderId="30" xfId="1" applyNumberFormat="1" applyFont="1" applyFill="1" applyBorder="1" applyAlignment="1">
      <alignment horizontal="justify" vertical="top" wrapText="1"/>
    </xf>
    <xf numFmtId="164" fontId="4" fillId="0" borderId="24" xfId="1" applyNumberFormat="1" applyFont="1" applyFill="1" applyBorder="1" applyAlignment="1">
      <alignment horizontal="justify" vertical="top" wrapText="1"/>
    </xf>
    <xf numFmtId="164" fontId="11" fillId="0" borderId="1" xfId="1" applyNumberFormat="1" applyFont="1" applyFill="1" applyBorder="1" applyAlignment="1">
      <alignment horizontal="left" wrapText="1"/>
    </xf>
    <xf numFmtId="164" fontId="11" fillId="0" borderId="2" xfId="1" applyNumberFormat="1" applyFont="1" applyFill="1" applyBorder="1" applyAlignment="1">
      <alignment horizontal="left" wrapText="1"/>
    </xf>
    <xf numFmtId="164" fontId="11" fillId="0" borderId="7" xfId="1" applyNumberFormat="1" applyFont="1" applyFill="1" applyBorder="1" applyAlignment="1">
      <alignment horizontal="left" wrapText="1"/>
    </xf>
    <xf numFmtId="164" fontId="11" fillId="0" borderId="3" xfId="1" applyNumberFormat="1" applyFont="1" applyFill="1" applyBorder="1" applyAlignment="1">
      <alignment horizontal="left" wrapText="1"/>
    </xf>
    <xf numFmtId="164" fontId="12" fillId="2" borderId="39" xfId="1" applyNumberFormat="1" applyFont="1" applyFill="1" applyBorder="1" applyAlignment="1">
      <alignment horizontal="center" vertical="center" wrapText="1"/>
    </xf>
    <xf numFmtId="164" fontId="6" fillId="2" borderId="40" xfId="1" applyNumberFormat="1" applyFont="1" applyFill="1" applyBorder="1" applyAlignment="1">
      <alignment horizontal="center" vertical="center" wrapText="1"/>
    </xf>
    <xf numFmtId="164" fontId="12" fillId="2" borderId="16" xfId="1" applyNumberFormat="1" applyFont="1" applyFill="1" applyBorder="1" applyAlignment="1">
      <alignment horizontal="left" vertical="center" wrapText="1"/>
    </xf>
    <xf numFmtId="43" fontId="4" fillId="0" borderId="40" xfId="1" applyNumberFormat="1" applyFont="1" applyFill="1" applyBorder="1" applyAlignment="1">
      <alignment horizontal="justify" vertical="center" wrapText="1"/>
    </xf>
    <xf numFmtId="43" fontId="4" fillId="0" borderId="41" xfId="1" applyNumberFormat="1" applyFont="1" applyFill="1" applyBorder="1" applyAlignment="1">
      <alignment horizontal="justify" vertical="center" wrapText="1"/>
    </xf>
    <xf numFmtId="43" fontId="4" fillId="0" borderId="42" xfId="1" applyNumberFormat="1" applyFont="1" applyFill="1" applyBorder="1" applyAlignment="1">
      <alignment horizontal="justify" vertical="center" wrapText="1"/>
    </xf>
    <xf numFmtId="43" fontId="4" fillId="0" borderId="43" xfId="1" applyNumberFormat="1" applyFont="1" applyFill="1" applyBorder="1" applyAlignment="1">
      <alignment horizontal="center" vertical="center" wrapText="1"/>
    </xf>
    <xf numFmtId="164" fontId="5" fillId="2" borderId="53" xfId="1" applyNumberFormat="1" applyFont="1" applyFill="1" applyBorder="1" applyAlignment="1">
      <alignment horizontal="right" vertical="center"/>
    </xf>
    <xf numFmtId="164" fontId="13" fillId="2" borderId="40" xfId="1" applyNumberFormat="1" applyFont="1" applyFill="1" applyBorder="1" applyAlignment="1">
      <alignment horizontal="center" vertical="center" wrapText="1"/>
    </xf>
    <xf numFmtId="164" fontId="4" fillId="2" borderId="39" xfId="1" applyNumberFormat="1" applyFont="1" applyFill="1" applyBorder="1" applyAlignment="1">
      <alignment horizontal="center" vertical="center" wrapText="1"/>
    </xf>
    <xf numFmtId="164" fontId="13" fillId="2" borderId="39" xfId="1" applyNumberFormat="1" applyFont="1" applyFill="1" applyBorder="1" applyAlignment="1">
      <alignment horizontal="left" wrapText="1"/>
    </xf>
    <xf numFmtId="43" fontId="4" fillId="0" borderId="44" xfId="1" applyNumberFormat="1" applyFont="1" applyFill="1" applyBorder="1" applyAlignment="1">
      <alignment horizontal="justify" vertical="center" wrapText="1"/>
    </xf>
    <xf numFmtId="164" fontId="5" fillId="2" borderId="40" xfId="1" applyNumberFormat="1" applyFont="1" applyFill="1" applyBorder="1" applyAlignment="1">
      <alignment horizontal="center" vertical="center" wrapText="1"/>
    </xf>
    <xf numFmtId="164" fontId="5" fillId="2" borderId="39" xfId="1" applyNumberFormat="1" applyFont="1" applyFill="1" applyBorder="1" applyAlignment="1">
      <alignment horizontal="left" vertical="center" wrapText="1"/>
    </xf>
    <xf numFmtId="43" fontId="4" fillId="0" borderId="42" xfId="1" applyNumberFormat="1" applyFont="1" applyFill="1" applyBorder="1" applyAlignment="1">
      <alignment horizontal="center" vertical="center" wrapText="1"/>
    </xf>
    <xf numFmtId="164" fontId="5" fillId="2" borderId="53" xfId="1" applyNumberFormat="1" applyFont="1" applyFill="1" applyBorder="1" applyAlignment="1">
      <alignment vertical="center"/>
    </xf>
    <xf numFmtId="43" fontId="4" fillId="0" borderId="44" xfId="1" applyNumberFormat="1" applyFont="1" applyFill="1" applyBorder="1" applyAlignment="1">
      <alignment horizontal="center" vertical="center" wrapText="1"/>
    </xf>
    <xf numFmtId="164" fontId="5" fillId="2" borderId="25" xfId="1" applyNumberFormat="1" applyFont="1" applyFill="1" applyBorder="1" applyAlignment="1">
      <alignment horizontal="center" vertical="center" wrapText="1"/>
    </xf>
    <xf numFmtId="43" fontId="4" fillId="0" borderId="25" xfId="1" applyNumberFormat="1" applyFont="1" applyFill="1" applyBorder="1" applyAlignment="1">
      <alignment horizontal="justify" vertical="center" wrapText="1"/>
    </xf>
    <xf numFmtId="43" fontId="4" fillId="0" borderId="26" xfId="1" applyNumberFormat="1" applyFont="1" applyFill="1" applyBorder="1" applyAlignment="1">
      <alignment horizontal="justify" vertical="center" wrapText="1"/>
    </xf>
    <xf numFmtId="43" fontId="4" fillId="0" borderId="27" xfId="1" applyNumberFormat="1" applyFont="1" applyFill="1" applyBorder="1" applyAlignment="1">
      <alignment horizontal="center" vertical="center" wrapText="1"/>
    </xf>
    <xf numFmtId="43" fontId="4" fillId="0" borderId="27" xfId="1" applyNumberFormat="1" applyFont="1" applyFill="1" applyBorder="1" applyAlignment="1">
      <alignment horizontal="justify" vertical="center" wrapText="1"/>
    </xf>
    <xf numFmtId="43" fontId="4" fillId="0" borderId="28" xfId="1" applyNumberFormat="1" applyFont="1" applyFill="1" applyBorder="1" applyAlignment="1">
      <alignment horizontal="center" vertical="center" wrapText="1"/>
    </xf>
    <xf numFmtId="164" fontId="5" fillId="2" borderId="39" xfId="1" applyNumberFormat="1" applyFont="1" applyFill="1" applyBorder="1" applyAlignment="1">
      <alignment horizontal="right" vertical="center"/>
    </xf>
    <xf numFmtId="164" fontId="13" fillId="2" borderId="25" xfId="1" applyNumberFormat="1" applyFont="1" applyFill="1" applyBorder="1" applyAlignment="1">
      <alignment horizontal="center" vertical="center" wrapText="1"/>
    </xf>
    <xf numFmtId="164" fontId="5" fillId="2" borderId="23" xfId="1" applyNumberFormat="1" applyFont="1" applyFill="1" applyBorder="1" applyAlignment="1">
      <alignment horizontal="center" vertical="center" wrapText="1"/>
    </xf>
    <xf numFmtId="164" fontId="13" fillId="2" borderId="39" xfId="1" applyNumberFormat="1" applyFont="1" applyFill="1" applyBorder="1" applyAlignment="1">
      <alignment horizontal="left" vertical="center" wrapText="1"/>
    </xf>
    <xf numFmtId="164" fontId="5" fillId="2" borderId="39" xfId="1" applyNumberFormat="1" applyFont="1" applyFill="1" applyBorder="1" applyAlignment="1">
      <alignment vertical="center"/>
    </xf>
    <xf numFmtId="164" fontId="14" fillId="2" borderId="54" xfId="1" applyNumberFormat="1" applyFont="1" applyFill="1" applyBorder="1" applyAlignment="1">
      <alignment horizontal="center" vertical="center" wrapText="1"/>
    </xf>
    <xf numFmtId="164" fontId="5" fillId="2" borderId="55" xfId="1" applyNumberFormat="1" applyFont="1" applyFill="1" applyBorder="1" applyAlignment="1">
      <alignment horizontal="center" vertical="center" wrapText="1"/>
    </xf>
    <xf numFmtId="164" fontId="5" fillId="2" borderId="53" xfId="1" applyNumberFormat="1" applyFont="1" applyFill="1" applyBorder="1" applyAlignment="1">
      <alignment horizontal="center" vertical="center" wrapText="1"/>
    </xf>
    <xf numFmtId="164" fontId="5" fillId="2" borderId="54" xfId="1" applyNumberFormat="1" applyFont="1" applyFill="1" applyBorder="1" applyAlignment="1">
      <alignment horizontal="left" vertical="center" wrapText="1"/>
    </xf>
    <xf numFmtId="43" fontId="4" fillId="0" borderId="0" xfId="1" applyNumberFormat="1" applyFont="1" applyFill="1" applyBorder="1" applyAlignment="1">
      <alignment horizontal="justify" vertical="center" wrapText="1"/>
    </xf>
    <xf numFmtId="43" fontId="4" fillId="0" borderId="56" xfId="1" applyNumberFormat="1" applyFont="1" applyFill="1" applyBorder="1" applyAlignment="1">
      <alignment horizontal="justify" vertical="center" wrapText="1"/>
    </xf>
    <xf numFmtId="43" fontId="4" fillId="0" borderId="57" xfId="1" applyNumberFormat="1" applyFont="1" applyFill="1" applyBorder="1" applyAlignment="1">
      <alignment horizontal="center" vertical="center" wrapText="1"/>
    </xf>
    <xf numFmtId="43" fontId="4" fillId="0" borderId="57" xfId="1" applyNumberFormat="1" applyFont="1" applyFill="1" applyBorder="1" applyAlignment="1">
      <alignment horizontal="justify" vertical="center" wrapText="1"/>
    </xf>
    <xf numFmtId="43" fontId="4" fillId="0" borderId="58" xfId="1" applyNumberFormat="1" applyFont="1" applyFill="1" applyBorder="1" applyAlignment="1">
      <alignment horizontal="center" vertical="center" wrapText="1"/>
    </xf>
    <xf numFmtId="164" fontId="12" fillId="2" borderId="9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right" vertical="center"/>
    </xf>
    <xf numFmtId="164" fontId="5" fillId="2" borderId="9" xfId="1" applyNumberFormat="1" applyFont="1" applyFill="1" applyBorder="1" applyAlignment="1">
      <alignment horizontal="center" vertical="center" wrapText="1"/>
    </xf>
    <xf numFmtId="164" fontId="12" fillId="2" borderId="9" xfId="1" applyNumberFormat="1" applyFont="1" applyFill="1" applyBorder="1" applyAlignment="1">
      <alignment horizontal="left" vertical="center" wrapText="1"/>
    </xf>
    <xf numFmtId="43" fontId="4" fillId="0" borderId="2" xfId="1" applyNumberFormat="1" applyFont="1" applyFill="1" applyBorder="1" applyAlignment="1">
      <alignment horizontal="justify" vertical="center" wrapText="1"/>
    </xf>
    <xf numFmtId="43" fontId="4" fillId="0" borderId="32" xfId="1" applyNumberFormat="1" applyFont="1" applyFill="1" applyBorder="1" applyAlignment="1">
      <alignment horizontal="justify" vertical="center" wrapText="1"/>
    </xf>
    <xf numFmtId="43" fontId="4" fillId="0" borderId="33" xfId="1" applyNumberFormat="1" applyFont="1" applyFill="1" applyBorder="1" applyAlignment="1">
      <alignment horizontal="center" vertical="center" wrapText="1"/>
    </xf>
    <xf numFmtId="43" fontId="4" fillId="0" borderId="33" xfId="1" applyNumberFormat="1" applyFont="1" applyFill="1" applyBorder="1" applyAlignment="1">
      <alignment horizontal="justify" vertical="center" wrapText="1"/>
    </xf>
    <xf numFmtId="43" fontId="4" fillId="0" borderId="34" xfId="1" applyNumberFormat="1" applyFont="1" applyFill="1" applyBorder="1" applyAlignment="1">
      <alignment horizontal="center" vertical="center" wrapText="1"/>
    </xf>
    <xf numFmtId="164" fontId="12" fillId="2" borderId="14" xfId="1" applyNumberFormat="1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164" fontId="5" fillId="2" borderId="14" xfId="1" applyNumberFormat="1" applyFont="1" applyFill="1" applyBorder="1" applyAlignment="1">
      <alignment horizontal="center" vertical="center" wrapText="1"/>
    </xf>
    <xf numFmtId="164" fontId="12" fillId="2" borderId="14" xfId="1" applyNumberFormat="1" applyFont="1" applyFill="1" applyBorder="1" applyAlignment="1">
      <alignment horizontal="left" vertical="center" wrapText="1"/>
    </xf>
    <xf numFmtId="43" fontId="4" fillId="0" borderId="7" xfId="1" applyNumberFormat="1" applyFont="1" applyFill="1" applyBorder="1" applyAlignment="1">
      <alignment horizontal="justify" vertical="center" wrapText="1"/>
    </xf>
    <xf numFmtId="43" fontId="4" fillId="0" borderId="35" xfId="1" applyNumberFormat="1" applyFont="1" applyFill="1" applyBorder="1" applyAlignment="1">
      <alignment horizontal="justify" vertical="center" wrapText="1"/>
    </xf>
    <xf numFmtId="43" fontId="4" fillId="0" borderId="36" xfId="1" applyNumberFormat="1" applyFont="1" applyFill="1" applyBorder="1" applyAlignment="1">
      <alignment horizontal="center" vertical="center" wrapText="1"/>
    </xf>
    <xf numFmtId="43" fontId="4" fillId="0" borderId="36" xfId="1" applyNumberFormat="1" applyFont="1" applyFill="1" applyBorder="1" applyAlignment="1">
      <alignment horizontal="justify" vertical="center" wrapText="1"/>
    </xf>
    <xf numFmtId="43" fontId="4" fillId="0" borderId="37" xfId="1" applyNumberFormat="1" applyFont="1" applyFill="1" applyBorder="1" applyAlignment="1">
      <alignment horizontal="center" vertical="center" wrapText="1"/>
    </xf>
    <xf numFmtId="164" fontId="5" fillId="2" borderId="16" xfId="1" applyNumberFormat="1" applyFont="1" applyFill="1" applyBorder="1" applyAlignment="1">
      <alignment horizontal="center" vertical="center" wrapText="1"/>
    </xf>
    <xf numFmtId="43" fontId="4" fillId="0" borderId="59" xfId="1" applyNumberFormat="1" applyFont="1" applyFill="1" applyBorder="1" applyAlignment="1">
      <alignment horizontal="justify" vertical="center" wrapText="1"/>
    </xf>
    <xf numFmtId="43" fontId="4" fillId="0" borderId="20" xfId="1" applyNumberFormat="1" applyFont="1" applyFill="1" applyBorder="1" applyAlignment="1">
      <alignment horizontal="justify" vertical="center" wrapText="1"/>
    </xf>
    <xf numFmtId="43" fontId="4" fillId="0" borderId="20" xfId="1" applyNumberFormat="1" applyFont="1" applyFill="1" applyBorder="1" applyAlignment="1">
      <alignment horizontal="center" vertical="center" wrapText="1"/>
    </xf>
    <xf numFmtId="43" fontId="4" fillId="0" borderId="21" xfId="1" applyNumberFormat="1" applyFont="1" applyFill="1" applyBorder="1" applyAlignment="1">
      <alignment horizontal="center" vertical="center" wrapText="1"/>
    </xf>
    <xf numFmtId="164" fontId="12" fillId="2" borderId="16" xfId="1" applyNumberFormat="1" applyFont="1" applyFill="1" applyBorder="1" applyAlignment="1">
      <alignment horizontal="center" vertical="center" wrapText="1"/>
    </xf>
    <xf numFmtId="164" fontId="6" fillId="2" borderId="25" xfId="1" applyNumberFormat="1" applyFont="1" applyFill="1" applyBorder="1" applyAlignment="1">
      <alignment horizontal="center" vertical="center" wrapText="1"/>
    </xf>
    <xf numFmtId="43" fontId="4" fillId="0" borderId="18" xfId="1" applyNumberFormat="1" applyFont="1" applyFill="1" applyBorder="1" applyAlignment="1">
      <alignment horizontal="justify" vertical="center" wrapText="1"/>
    </xf>
    <xf numFmtId="43" fontId="4" fillId="0" borderId="17" xfId="1" applyNumberFormat="1" applyFont="1" applyFill="1" applyBorder="1" applyAlignment="1">
      <alignment horizontal="justify" vertical="center" wrapText="1"/>
    </xf>
    <xf numFmtId="164" fontId="13" fillId="2" borderId="44" xfId="1" applyNumberFormat="1" applyFont="1" applyFill="1" applyBorder="1" applyAlignment="1">
      <alignment horizontal="left" vertical="center" wrapText="1"/>
    </xf>
    <xf numFmtId="164" fontId="5" fillId="2" borderId="24" xfId="1" applyNumberFormat="1" applyFont="1" applyFill="1" applyBorder="1" applyAlignment="1">
      <alignment horizontal="left" vertical="center" wrapText="1"/>
    </xf>
    <xf numFmtId="164" fontId="6" fillId="2" borderId="18" xfId="1" applyNumberFormat="1" applyFont="1" applyFill="1" applyBorder="1" applyAlignment="1">
      <alignment horizontal="center" vertical="center" wrapText="1"/>
    </xf>
    <xf numFmtId="164" fontId="6" fillId="2" borderId="17" xfId="1" applyNumberFormat="1" applyFont="1" applyFill="1" applyBorder="1" applyAlignment="1">
      <alignment horizontal="left" vertical="center" wrapText="1"/>
    </xf>
    <xf numFmtId="43" fontId="4" fillId="0" borderId="19" xfId="1" applyNumberFormat="1" applyFont="1" applyFill="1" applyBorder="1" applyAlignment="1">
      <alignment horizontal="justify" vertical="center" wrapText="1"/>
    </xf>
    <xf numFmtId="43" fontId="4" fillId="0" borderId="24" xfId="1" applyNumberFormat="1" applyFont="1" applyFill="1" applyBorder="1" applyAlignment="1">
      <alignment horizontal="center" vertical="center" wrapText="1"/>
    </xf>
    <xf numFmtId="164" fontId="4" fillId="2" borderId="39" xfId="1" applyNumberFormat="1" applyFont="1" applyFill="1" applyBorder="1"/>
    <xf numFmtId="43" fontId="4" fillId="0" borderId="40" xfId="1" applyNumberFormat="1" applyFont="1" applyFill="1" applyBorder="1" applyAlignment="1">
      <alignment horizontal="center" vertical="center" wrapText="1"/>
    </xf>
    <xf numFmtId="43" fontId="4" fillId="0" borderId="41" xfId="1" applyNumberFormat="1" applyFont="1" applyFill="1" applyBorder="1" applyAlignment="1">
      <alignment horizontal="center" vertical="center" wrapText="1"/>
    </xf>
    <xf numFmtId="164" fontId="15" fillId="2" borderId="39" xfId="1" applyNumberFormat="1" applyFont="1" applyFill="1" applyBorder="1"/>
    <xf numFmtId="164" fontId="12" fillId="2" borderId="23" xfId="1" applyNumberFormat="1" applyFont="1" applyFill="1" applyBorder="1" applyAlignment="1">
      <alignment horizontal="center" vertical="center" wrapText="1"/>
    </xf>
    <xf numFmtId="164" fontId="12" fillId="2" borderId="24" xfId="1" applyNumberFormat="1" applyFont="1" applyFill="1" applyBorder="1" applyAlignment="1">
      <alignment horizontal="left" vertical="center" wrapText="1"/>
    </xf>
    <xf numFmtId="43" fontId="4" fillId="0" borderId="25" xfId="1" applyNumberFormat="1" applyFont="1" applyFill="1" applyBorder="1" applyAlignment="1">
      <alignment horizontal="center" vertical="center" wrapText="1"/>
    </xf>
    <xf numFmtId="43" fontId="4" fillId="0" borderId="26" xfId="1" applyNumberFormat="1" applyFont="1" applyFill="1" applyBorder="1" applyAlignment="1">
      <alignment horizontal="center" vertical="center" wrapText="1"/>
    </xf>
    <xf numFmtId="164" fontId="6" fillId="2" borderId="17" xfId="1" applyNumberFormat="1" applyFont="1" applyFill="1" applyBorder="1" applyAlignment="1">
      <alignment horizontal="center" vertical="center" wrapText="1"/>
    </xf>
    <xf numFmtId="43" fontId="4" fillId="0" borderId="18" xfId="1" applyNumberFormat="1" applyFont="1" applyFill="1" applyBorder="1" applyAlignment="1">
      <alignment horizontal="center" vertical="center" wrapText="1"/>
    </xf>
    <xf numFmtId="43" fontId="4" fillId="0" borderId="19" xfId="1" applyNumberFormat="1" applyFont="1" applyFill="1" applyBorder="1" applyAlignment="1">
      <alignment horizontal="center" vertical="center" wrapText="1"/>
    </xf>
    <xf numFmtId="43" fontId="4" fillId="0" borderId="17" xfId="1" applyNumberFormat="1" applyFont="1" applyFill="1" applyBorder="1" applyAlignment="1">
      <alignment horizontal="center" vertical="center" wrapText="1"/>
    </xf>
    <xf numFmtId="164" fontId="13" fillId="2" borderId="39" xfId="1" applyNumberFormat="1" applyFont="1" applyFill="1" applyBorder="1" applyAlignment="1">
      <alignment horizontal="center" vertical="center" wrapText="1"/>
    </xf>
    <xf numFmtId="164" fontId="4" fillId="2" borderId="44" xfId="1" applyNumberFormat="1" applyFont="1" applyFill="1" applyBorder="1" applyAlignment="1">
      <alignment horizontal="center" vertical="center" wrapText="1"/>
    </xf>
    <xf numFmtId="164" fontId="5" fillId="2" borderId="44" xfId="1" applyNumberFormat="1" applyFont="1" applyFill="1" applyBorder="1" applyAlignment="1">
      <alignment horizontal="center" vertical="center" wrapText="1"/>
    </xf>
    <xf numFmtId="43" fontId="4" fillId="0" borderId="60" xfId="1" applyNumberFormat="1" applyFont="1" applyFill="1" applyBorder="1" applyAlignment="1">
      <alignment horizontal="center" vertical="center" wrapText="1"/>
    </xf>
    <xf numFmtId="164" fontId="12" fillId="2" borderId="17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43" fontId="4" fillId="0" borderId="2" xfId="1" applyNumberFormat="1" applyFont="1" applyFill="1" applyBorder="1" applyAlignment="1">
      <alignment horizontal="center" vertical="center" wrapText="1"/>
    </xf>
    <xf numFmtId="43" fontId="4" fillId="0" borderId="32" xfId="1" applyNumberFormat="1" applyFont="1" applyFill="1" applyBorder="1" applyAlignment="1">
      <alignment horizontal="center" vertical="center" wrapText="1"/>
    </xf>
    <xf numFmtId="164" fontId="12" fillId="2" borderId="10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164" fontId="12" fillId="2" borderId="13" xfId="1" applyNumberFormat="1" applyFont="1" applyFill="1" applyBorder="1" applyAlignment="1">
      <alignment horizontal="left" vertical="center" wrapText="1"/>
    </xf>
    <xf numFmtId="164" fontId="7" fillId="2" borderId="11" xfId="1" applyNumberFormat="1" applyFont="1" applyFill="1" applyBorder="1" applyAlignment="1">
      <alignment horizontal="left" vertical="center" wrapText="1"/>
    </xf>
    <xf numFmtId="43" fontId="4" fillId="0" borderId="61" xfId="1" applyNumberFormat="1" applyFont="1" applyFill="1" applyBorder="1" applyAlignment="1">
      <alignment horizontal="center" vertical="center" wrapText="1"/>
    </xf>
    <xf numFmtId="164" fontId="11" fillId="0" borderId="8" xfId="1" applyNumberFormat="1" applyFont="1" applyFill="1" applyBorder="1" applyAlignment="1">
      <alignment horizontal="left" wrapText="1"/>
    </xf>
    <xf numFmtId="164" fontId="12" fillId="2" borderId="15" xfId="1" applyNumberFormat="1" applyFont="1" applyFill="1" applyBorder="1" applyAlignment="1">
      <alignment horizontal="left" vertical="center" wrapText="1"/>
    </xf>
    <xf numFmtId="164" fontId="4" fillId="0" borderId="62" xfId="1" applyNumberFormat="1" applyFont="1" applyFill="1" applyBorder="1" applyAlignment="1">
      <alignment horizontal="center" vertical="center" wrapText="1"/>
    </xf>
    <xf numFmtId="164" fontId="4" fillId="2" borderId="63" xfId="1" applyNumberFormat="1" applyFont="1" applyFill="1" applyBorder="1" applyAlignment="1">
      <alignment horizontal="center" vertical="center" wrapText="1"/>
    </xf>
    <xf numFmtId="164" fontId="13" fillId="2" borderId="63" xfId="1" applyNumberFormat="1" applyFont="1" applyFill="1" applyBorder="1" applyAlignment="1">
      <alignment horizontal="left" vertical="center" wrapText="1"/>
    </xf>
    <xf numFmtId="164" fontId="4" fillId="0" borderId="64" xfId="1" applyNumberFormat="1" applyFont="1" applyFill="1" applyBorder="1" applyAlignment="1">
      <alignment horizontal="center" vertical="center" wrapText="1"/>
    </xf>
    <xf numFmtId="164" fontId="4" fillId="2" borderId="46" xfId="1" applyNumberFormat="1" applyFont="1" applyFill="1" applyBorder="1"/>
    <xf numFmtId="164" fontId="13" fillId="2" borderId="47" xfId="1" applyNumberFormat="1" applyFont="1" applyFill="1" applyBorder="1" applyAlignment="1">
      <alignment horizontal="center" vertical="center" wrapText="1"/>
    </xf>
    <xf numFmtId="164" fontId="4" fillId="2" borderId="45" xfId="1" applyNumberFormat="1" applyFont="1" applyFill="1" applyBorder="1" applyAlignment="1">
      <alignment horizontal="center" vertical="center" wrapText="1"/>
    </xf>
    <xf numFmtId="164" fontId="13" fillId="2" borderId="45" xfId="1" applyNumberFormat="1" applyFont="1" applyFill="1" applyBorder="1" applyAlignment="1">
      <alignment horizontal="left" vertical="center" wrapText="1"/>
    </xf>
    <xf numFmtId="164" fontId="4" fillId="0" borderId="65" xfId="1" applyNumberFormat="1" applyFont="1" applyFill="1" applyBorder="1" applyAlignment="1">
      <alignment horizontal="center" vertical="center" wrapText="1"/>
    </xf>
    <xf numFmtId="164" fontId="12" fillId="2" borderId="53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164" fontId="12" fillId="2" borderId="4" xfId="1" applyNumberFormat="1" applyFont="1" applyFill="1" applyBorder="1" applyAlignment="1">
      <alignment horizontal="left" vertical="center" wrapText="1"/>
    </xf>
    <xf numFmtId="164" fontId="4" fillId="0" borderId="66" xfId="1" applyNumberFormat="1" applyFont="1" applyFill="1" applyBorder="1" applyAlignment="1">
      <alignment horizontal="center" vertical="center" wrapText="1"/>
    </xf>
    <xf numFmtId="164" fontId="4" fillId="0" borderId="57" xfId="1" applyNumberFormat="1" applyFont="1" applyFill="1" applyBorder="1" applyAlignment="1">
      <alignment horizontal="center" vertical="center" wrapText="1"/>
    </xf>
    <xf numFmtId="164" fontId="4" fillId="0" borderId="58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left" vertical="center" wrapText="1"/>
    </xf>
    <xf numFmtId="164" fontId="4" fillId="0" borderId="61" xfId="1" applyNumberFormat="1" applyFont="1" applyFill="1" applyBorder="1" applyAlignment="1">
      <alignment horizontal="center" vertical="center" wrapText="1"/>
    </xf>
    <xf numFmtId="164" fontId="12" fillId="2" borderId="11" xfId="1" applyNumberFormat="1" applyFont="1" applyFill="1" applyBorder="1" applyAlignment="1">
      <alignment horizontal="left" vertical="center" wrapText="1"/>
    </xf>
    <xf numFmtId="164" fontId="7" fillId="2" borderId="12" xfId="1" applyNumberFormat="1" applyFont="1" applyFill="1" applyBorder="1" applyAlignment="1">
      <alignment horizontal="left" vertical="center" wrapText="1"/>
    </xf>
    <xf numFmtId="164" fontId="12" fillId="2" borderId="4" xfId="1" applyNumberFormat="1" applyFont="1" applyFill="1" applyBorder="1" applyAlignment="1">
      <alignment horizontal="center" vertical="center" wrapText="1"/>
    </xf>
    <xf numFmtId="164" fontId="7" fillId="2" borderId="11" xfId="1" applyNumberFormat="1" applyFont="1" applyFill="1" applyBorder="1" applyAlignment="1">
      <alignment horizontal="center" vertical="center" wrapText="1"/>
    </xf>
    <xf numFmtId="164" fontId="7" fillId="2" borderId="10" xfId="1" applyNumberFormat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left" vertical="center" wrapText="1"/>
    </xf>
    <xf numFmtId="164" fontId="4" fillId="0" borderId="0" xfId="2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367"/>
    <xf numFmtId="0" fontId="5" fillId="2" borderId="6" xfId="385" applyFont="1" applyFill="1" applyBorder="1" applyAlignment="1">
      <alignment horizontal="center" vertical="center" wrapText="1"/>
    </xf>
    <xf numFmtId="0" fontId="5" fillId="2" borderId="7" xfId="385" applyFont="1" applyFill="1" applyBorder="1" applyAlignment="1">
      <alignment horizontal="center" vertical="center" wrapText="1"/>
    </xf>
    <xf numFmtId="0" fontId="5" fillId="2" borderId="8" xfId="385" applyFont="1" applyFill="1" applyBorder="1" applyAlignment="1">
      <alignment horizontal="center" vertical="center" wrapText="1"/>
    </xf>
    <xf numFmtId="0" fontId="6" fillId="2" borderId="14" xfId="385" applyFont="1" applyFill="1" applyBorder="1" applyAlignment="1">
      <alignment horizontal="center" vertical="center" wrapText="1"/>
    </xf>
    <xf numFmtId="0" fontId="8" fillId="2" borderId="20" xfId="367" applyFont="1" applyFill="1" applyBorder="1" applyAlignment="1">
      <alignment horizontal="center" vertical="center" wrapText="1"/>
    </xf>
    <xf numFmtId="0" fontId="8" fillId="2" borderId="36" xfId="385" applyFont="1" applyFill="1" applyBorder="1" applyAlignment="1">
      <alignment horizontal="center" vertical="center" wrapText="1"/>
    </xf>
    <xf numFmtId="0" fontId="8" fillId="2" borderId="36" xfId="367" applyFont="1" applyFill="1" applyBorder="1" applyAlignment="1">
      <alignment horizontal="center" vertical="center" wrapText="1"/>
    </xf>
    <xf numFmtId="0" fontId="5" fillId="2" borderId="11" xfId="385" applyFont="1" applyFill="1" applyBorder="1" applyAlignment="1">
      <alignment horizontal="center" vertical="center" wrapText="1"/>
    </xf>
    <xf numFmtId="0" fontId="5" fillId="2" borderId="12" xfId="385" applyFont="1" applyFill="1" applyBorder="1" applyAlignment="1">
      <alignment horizontal="center" vertical="center" wrapText="1"/>
    </xf>
    <xf numFmtId="0" fontId="5" fillId="2" borderId="13" xfId="385" applyFont="1" applyFill="1" applyBorder="1" applyAlignment="1">
      <alignment horizontal="center" vertical="center" wrapText="1"/>
    </xf>
    <xf numFmtId="0" fontId="6" fillId="2" borderId="10" xfId="385" applyFont="1" applyFill="1" applyBorder="1" applyAlignment="1">
      <alignment horizontal="center" vertical="center" wrapText="1"/>
    </xf>
    <xf numFmtId="0" fontId="8" fillId="2" borderId="49" xfId="367" applyFont="1" applyFill="1" applyBorder="1" applyAlignment="1">
      <alignment horizontal="center" vertical="center" wrapText="1"/>
    </xf>
    <xf numFmtId="0" fontId="8" fillId="2" borderId="30" xfId="385" applyFont="1" applyFill="1" applyBorder="1" applyAlignment="1">
      <alignment horizontal="center" vertical="center" wrapText="1"/>
    </xf>
    <xf numFmtId="0" fontId="8" fillId="2" borderId="30" xfId="367" applyFont="1" applyFill="1" applyBorder="1" applyAlignment="1">
      <alignment horizontal="center" vertical="center" wrapText="1"/>
    </xf>
    <xf numFmtId="0" fontId="11" fillId="0" borderId="1" xfId="367" applyFont="1" applyFill="1" applyBorder="1" applyAlignment="1">
      <alignment horizontal="left" wrapText="1"/>
    </xf>
    <xf numFmtId="0" fontId="11" fillId="0" borderId="2" xfId="367" applyFont="1" applyFill="1" applyBorder="1" applyAlignment="1">
      <alignment horizontal="left" wrapText="1"/>
    </xf>
    <xf numFmtId="0" fontId="11" fillId="0" borderId="51" xfId="367" applyFont="1" applyFill="1" applyBorder="1" applyAlignment="1">
      <alignment horizontal="left" wrapText="1"/>
    </xf>
    <xf numFmtId="0" fontId="4" fillId="0" borderId="0" xfId="367" applyFont="1" applyFill="1" applyBorder="1"/>
    <xf numFmtId="0" fontId="7" fillId="2" borderId="15" xfId="367" applyFont="1" applyFill="1" applyBorder="1" applyAlignment="1">
      <alignment horizontal="center" vertical="center" wrapText="1"/>
    </xf>
    <xf numFmtId="0" fontId="7" fillId="2" borderId="16" xfId="367" applyFont="1" applyFill="1" applyBorder="1" applyAlignment="1">
      <alignment horizontal="center" vertical="center" wrapText="1"/>
    </xf>
    <xf numFmtId="0" fontId="7" fillId="2" borderId="17" xfId="367" applyFont="1" applyFill="1" applyBorder="1" applyAlignment="1">
      <alignment horizontal="left" vertical="center" wrapText="1"/>
    </xf>
    <xf numFmtId="43" fontId="7" fillId="2" borderId="16" xfId="313" applyFont="1" applyFill="1" applyBorder="1" applyAlignment="1">
      <alignment horizontal="left" vertical="center" wrapText="1"/>
    </xf>
    <xf numFmtId="0" fontId="7" fillId="2" borderId="59" xfId="367" applyFont="1" applyFill="1" applyBorder="1" applyAlignment="1">
      <alignment horizontal="left" vertical="center" wrapText="1"/>
    </xf>
    <xf numFmtId="0" fontId="7" fillId="2" borderId="22" xfId="367" applyFont="1" applyFill="1" applyBorder="1" applyAlignment="1">
      <alignment horizontal="center" vertical="center" wrapText="1"/>
    </xf>
    <xf numFmtId="0" fontId="67" fillId="2" borderId="22" xfId="367" applyFont="1" applyFill="1" applyBorder="1" applyAlignment="1">
      <alignment horizontal="center" vertical="center" wrapText="1"/>
    </xf>
    <xf numFmtId="0" fontId="7" fillId="2" borderId="23" xfId="367" applyFont="1" applyFill="1" applyBorder="1" applyAlignment="1">
      <alignment horizontal="center" vertical="center" wrapText="1"/>
    </xf>
    <xf numFmtId="0" fontId="67" fillId="2" borderId="24" xfId="367" applyFont="1" applyFill="1" applyBorder="1" applyAlignment="1">
      <alignment horizontal="left" vertical="center" wrapText="1"/>
    </xf>
    <xf numFmtId="0" fontId="67" fillId="2" borderId="85" xfId="367" applyFont="1" applyFill="1" applyBorder="1" applyAlignment="1">
      <alignment horizontal="left" vertical="center" wrapText="1"/>
    </xf>
    <xf numFmtId="0" fontId="7" fillId="2" borderId="11" xfId="367" applyFont="1" applyFill="1" applyBorder="1" applyAlignment="1">
      <alignment horizontal="center" vertical="center" wrapText="1"/>
    </xf>
    <xf numFmtId="0" fontId="67" fillId="2" borderId="11" xfId="367" applyFont="1" applyFill="1" applyBorder="1" applyAlignment="1">
      <alignment horizontal="center" vertical="center" wrapText="1"/>
    </xf>
    <xf numFmtId="0" fontId="7" fillId="2" borderId="10" xfId="367" applyFont="1" applyFill="1" applyBorder="1" applyAlignment="1">
      <alignment horizontal="center" vertical="center" wrapText="1"/>
    </xf>
    <xf numFmtId="0" fontId="67" fillId="2" borderId="13" xfId="367" applyFont="1" applyFill="1" applyBorder="1" applyAlignment="1">
      <alignment horizontal="left" vertical="center" wrapText="1"/>
    </xf>
    <xf numFmtId="0" fontId="67" fillId="2" borderId="52" xfId="367" applyFont="1" applyFill="1" applyBorder="1" applyAlignment="1">
      <alignment horizontal="left" vertical="center" wrapText="1"/>
    </xf>
    <xf numFmtId="0" fontId="7" fillId="2" borderId="1" xfId="367" applyFont="1" applyFill="1" applyBorder="1" applyAlignment="1">
      <alignment horizontal="center" vertical="center" wrapText="1"/>
    </xf>
    <xf numFmtId="0" fontId="7" fillId="2" borderId="9" xfId="367" applyFont="1" applyFill="1" applyBorder="1" applyAlignment="1">
      <alignment horizontal="center" vertical="center" wrapText="1"/>
    </xf>
    <xf numFmtId="0" fontId="7" fillId="2" borderId="3" xfId="367" applyFont="1" applyFill="1" applyBorder="1" applyAlignment="1">
      <alignment horizontal="left" vertical="center" wrapText="1"/>
    </xf>
    <xf numFmtId="0" fontId="7" fillId="2" borderId="51" xfId="367" applyFont="1" applyFill="1" applyBorder="1" applyAlignment="1">
      <alignment horizontal="left" vertical="center" wrapText="1"/>
    </xf>
    <xf numFmtId="49" fontId="7" fillId="2" borderId="6" xfId="367" applyNumberFormat="1" applyFont="1" applyFill="1" applyBorder="1" applyAlignment="1">
      <alignment horizontal="center" vertical="center" wrapText="1"/>
    </xf>
    <xf numFmtId="0" fontId="7" fillId="2" borderId="6" xfId="367" applyFont="1" applyFill="1" applyBorder="1" applyAlignment="1">
      <alignment horizontal="center" vertical="center" wrapText="1"/>
    </xf>
    <xf numFmtId="0" fontId="7" fillId="2" borderId="14" xfId="367" applyFont="1" applyFill="1" applyBorder="1" applyAlignment="1">
      <alignment horizontal="center" vertical="center" wrapText="1"/>
    </xf>
    <xf numFmtId="0" fontId="7" fillId="2" borderId="8" xfId="367" applyFont="1" applyFill="1" applyBorder="1" applyAlignment="1">
      <alignment horizontal="left" vertical="center" wrapText="1"/>
    </xf>
    <xf numFmtId="0" fontId="7" fillId="2" borderId="86" xfId="367" applyFont="1" applyFill="1" applyBorder="1" applyAlignment="1">
      <alignment horizontal="left" vertical="center" wrapText="1"/>
    </xf>
    <xf numFmtId="49" fontId="7" fillId="2" borderId="38" xfId="367" applyNumberFormat="1" applyFont="1" applyFill="1" applyBorder="1" applyAlignment="1">
      <alignment horizontal="center" vertical="center" wrapText="1"/>
    </xf>
    <xf numFmtId="49" fontId="42" fillId="2" borderId="39" xfId="367" applyNumberFormat="1" applyFont="1" applyFill="1" applyBorder="1" applyAlignment="1">
      <alignment horizontal="center" vertical="center" wrapText="1"/>
    </xf>
    <xf numFmtId="0" fontId="7" fillId="2" borderId="38" xfId="367" applyFont="1" applyFill="1" applyBorder="1" applyAlignment="1">
      <alignment horizontal="center" vertical="center" wrapText="1"/>
    </xf>
    <xf numFmtId="0" fontId="42" fillId="2" borderId="44" xfId="367" applyFont="1" applyFill="1" applyBorder="1" applyAlignment="1">
      <alignment horizontal="left" vertical="center" wrapText="1"/>
    </xf>
    <xf numFmtId="0" fontId="42" fillId="2" borderId="60" xfId="367" applyFont="1" applyFill="1" applyBorder="1" applyAlignment="1">
      <alignment horizontal="left" vertical="center" wrapText="1"/>
    </xf>
    <xf numFmtId="0" fontId="42" fillId="2" borderId="39" xfId="367" applyFont="1" applyFill="1" applyBorder="1" applyAlignment="1">
      <alignment horizontal="center" vertical="center" wrapText="1"/>
    </xf>
    <xf numFmtId="49" fontId="7" fillId="2" borderId="45" xfId="367" applyNumberFormat="1" applyFont="1" applyFill="1" applyBorder="1" applyAlignment="1">
      <alignment horizontal="center" vertical="center" wrapText="1"/>
    </xf>
    <xf numFmtId="0" fontId="67" fillId="2" borderId="45" xfId="367" applyFont="1" applyFill="1" applyBorder="1" applyAlignment="1">
      <alignment horizontal="center" vertical="center" wrapText="1"/>
    </xf>
    <xf numFmtId="0" fontId="7" fillId="2" borderId="46" xfId="367" applyFont="1" applyFill="1" applyBorder="1" applyAlignment="1">
      <alignment horizontal="center" vertical="center" wrapText="1"/>
    </xf>
    <xf numFmtId="49" fontId="7" fillId="2" borderId="1" xfId="367" applyNumberFormat="1" applyFont="1" applyFill="1" applyBorder="1" applyAlignment="1">
      <alignment horizontal="center" vertical="center" wrapText="1"/>
    </xf>
    <xf numFmtId="0" fontId="7" fillId="2" borderId="4" xfId="367" applyFont="1" applyFill="1" applyBorder="1" applyAlignment="1">
      <alignment horizontal="center" vertical="center" wrapText="1"/>
    </xf>
    <xf numFmtId="0" fontId="7" fillId="2" borderId="13" xfId="367" applyFont="1" applyFill="1" applyBorder="1" applyAlignment="1">
      <alignment horizontal="left" vertical="center" wrapText="1"/>
    </xf>
    <xf numFmtId="164" fontId="7" fillId="2" borderId="13" xfId="313" applyNumberFormat="1" applyFont="1" applyFill="1" applyBorder="1" applyAlignment="1">
      <alignment horizontal="right" vertical="center" wrapText="1"/>
    </xf>
    <xf numFmtId="43" fontId="7" fillId="2" borderId="13" xfId="313" applyNumberFormat="1" applyFont="1" applyFill="1" applyBorder="1" applyAlignment="1">
      <alignment horizontal="right" vertical="center" wrapText="1"/>
    </xf>
    <xf numFmtId="0" fontId="7" fillId="2" borderId="1" xfId="367" applyFont="1" applyFill="1" applyBorder="1" applyAlignment="1">
      <alignment horizontal="left" wrapText="1"/>
    </xf>
    <xf numFmtId="0" fontId="7" fillId="2" borderId="2" xfId="367" applyFont="1" applyFill="1" applyBorder="1" applyAlignment="1">
      <alignment horizontal="left" wrapText="1"/>
    </xf>
    <xf numFmtId="0" fontId="7" fillId="2" borderId="7" xfId="367" applyFont="1" applyFill="1" applyBorder="1" applyAlignment="1">
      <alignment horizontal="left" wrapText="1"/>
    </xf>
    <xf numFmtId="0" fontId="7" fillId="2" borderId="51" xfId="367" applyFont="1" applyFill="1" applyBorder="1" applyAlignment="1">
      <alignment horizontal="left" wrapText="1"/>
    </xf>
    <xf numFmtId="0" fontId="42" fillId="0" borderId="0" xfId="385" applyFont="1" applyFill="1" applyBorder="1"/>
    <xf numFmtId="0" fontId="7" fillId="2" borderId="39" xfId="367" applyFont="1" applyFill="1" applyBorder="1" applyAlignment="1">
      <alignment horizontal="center" vertical="center" wrapText="1"/>
    </xf>
    <xf numFmtId="0" fontId="7" fillId="2" borderId="40" xfId="367" applyFont="1" applyFill="1" applyBorder="1" applyAlignment="1">
      <alignment horizontal="center" vertical="center" wrapText="1"/>
    </xf>
    <xf numFmtId="0" fontId="7" fillId="2" borderId="16" xfId="367" applyFont="1" applyFill="1" applyBorder="1" applyAlignment="1">
      <alignment horizontal="left" vertical="center" wrapText="1"/>
    </xf>
    <xf numFmtId="43" fontId="7" fillId="2" borderId="16" xfId="367" applyNumberFormat="1" applyFont="1" applyFill="1" applyBorder="1" applyAlignment="1">
      <alignment horizontal="left" vertical="center" wrapText="1"/>
    </xf>
    <xf numFmtId="0" fontId="7" fillId="2" borderId="62" xfId="367" applyFont="1" applyFill="1" applyBorder="1" applyAlignment="1">
      <alignment horizontal="left" vertical="center" wrapText="1"/>
    </xf>
    <xf numFmtId="0" fontId="42" fillId="2" borderId="53" xfId="367" applyFont="1" applyFill="1" applyBorder="1" applyAlignment="1">
      <alignment horizontal="right" vertical="center"/>
    </xf>
    <xf numFmtId="0" fontId="67" fillId="2" borderId="40" xfId="367" applyFont="1" applyFill="1" applyBorder="1" applyAlignment="1">
      <alignment horizontal="center" vertical="center" wrapText="1"/>
    </xf>
    <xf numFmtId="0" fontId="67" fillId="2" borderId="39" xfId="367" applyFont="1" applyFill="1" applyBorder="1" applyAlignment="1">
      <alignment horizontal="left" wrapText="1"/>
    </xf>
    <xf numFmtId="43" fontId="42" fillId="2" borderId="39" xfId="313" applyFont="1" applyFill="1" applyBorder="1" applyAlignment="1">
      <alignment horizontal="left" vertical="center" wrapText="1"/>
    </xf>
    <xf numFmtId="0" fontId="67" fillId="2" borderId="64" xfId="367" applyFont="1" applyFill="1" applyBorder="1" applyAlignment="1">
      <alignment horizontal="left" wrapText="1"/>
    </xf>
    <xf numFmtId="0" fontId="42" fillId="2" borderId="40" xfId="367" applyFont="1" applyFill="1" applyBorder="1" applyAlignment="1">
      <alignment horizontal="center" vertical="center" wrapText="1"/>
    </xf>
    <xf numFmtId="0" fontId="42" fillId="2" borderId="39" xfId="367" applyFont="1" applyFill="1" applyBorder="1" applyAlignment="1">
      <alignment horizontal="left" vertical="center" wrapText="1"/>
    </xf>
    <xf numFmtId="0" fontId="42" fillId="2" borderId="64" xfId="367" applyFont="1" applyFill="1" applyBorder="1" applyAlignment="1">
      <alignment horizontal="left" vertical="center" wrapText="1"/>
    </xf>
    <xf numFmtId="0" fontId="42" fillId="2" borderId="53" xfId="367" applyFont="1" applyFill="1" applyBorder="1" applyAlignment="1">
      <alignment vertical="center"/>
    </xf>
    <xf numFmtId="0" fontId="42" fillId="2" borderId="66" xfId="367" applyFont="1" applyFill="1" applyBorder="1" applyAlignment="1">
      <alignment vertical="center"/>
    </xf>
    <xf numFmtId="0" fontId="42" fillId="2" borderId="25" xfId="367" applyFont="1" applyFill="1" applyBorder="1" applyAlignment="1">
      <alignment horizontal="center" vertical="center" wrapText="1"/>
    </xf>
    <xf numFmtId="0" fontId="42" fillId="2" borderId="39" xfId="367" applyFont="1" applyFill="1" applyBorder="1" applyAlignment="1">
      <alignment horizontal="right" vertical="center"/>
    </xf>
    <xf numFmtId="0" fontId="67" fillId="2" borderId="25" xfId="367" applyFont="1" applyFill="1" applyBorder="1" applyAlignment="1">
      <alignment horizontal="center" vertical="center" wrapText="1"/>
    </xf>
    <xf numFmtId="0" fontId="42" fillId="2" borderId="23" xfId="367" applyFont="1" applyFill="1" applyBorder="1" applyAlignment="1">
      <alignment horizontal="center" vertical="center" wrapText="1"/>
    </xf>
    <xf numFmtId="0" fontId="67" fillId="2" borderId="39" xfId="367" applyFont="1" applyFill="1" applyBorder="1" applyAlignment="1">
      <alignment horizontal="left" vertical="center" wrapText="1"/>
    </xf>
    <xf numFmtId="0" fontId="67" fillId="2" borderId="64" xfId="367" applyFont="1" applyFill="1" applyBorder="1" applyAlignment="1">
      <alignment horizontal="left" vertical="center" wrapText="1"/>
    </xf>
    <xf numFmtId="0" fontId="42" fillId="2" borderId="39" xfId="367" applyFont="1" applyFill="1" applyBorder="1" applyAlignment="1">
      <alignment vertical="center"/>
    </xf>
    <xf numFmtId="0" fontId="42" fillId="2" borderId="64" xfId="367" applyFont="1" applyFill="1" applyBorder="1" applyAlignment="1">
      <alignment vertical="center"/>
    </xf>
    <xf numFmtId="0" fontId="7" fillId="2" borderId="54" xfId="367" applyFont="1" applyFill="1" applyBorder="1" applyAlignment="1">
      <alignment horizontal="center" vertical="center" wrapText="1"/>
    </xf>
    <xf numFmtId="0" fontId="42" fillId="2" borderId="55" xfId="367" applyFont="1" applyFill="1" applyBorder="1" applyAlignment="1">
      <alignment horizontal="center" vertical="center" wrapText="1"/>
    </xf>
    <xf numFmtId="0" fontId="42" fillId="2" borderId="53" xfId="367" applyFont="1" applyFill="1" applyBorder="1" applyAlignment="1">
      <alignment horizontal="center" vertical="center" wrapText="1"/>
    </xf>
    <xf numFmtId="0" fontId="42" fillId="2" borderId="54" xfId="367" applyFont="1" applyFill="1" applyBorder="1" applyAlignment="1">
      <alignment horizontal="left" vertical="center" wrapText="1"/>
    </xf>
    <xf numFmtId="0" fontId="42" fillId="2" borderId="87" xfId="367" applyFont="1" applyFill="1" applyBorder="1" applyAlignment="1">
      <alignment horizontal="left" vertical="center" wrapText="1"/>
    </xf>
    <xf numFmtId="0" fontId="42" fillId="2" borderId="2" xfId="367" applyFont="1" applyFill="1" applyBorder="1" applyAlignment="1">
      <alignment horizontal="right" vertical="center"/>
    </xf>
    <xf numFmtId="0" fontId="42" fillId="2" borderId="9" xfId="367" applyFont="1" applyFill="1" applyBorder="1" applyAlignment="1">
      <alignment horizontal="center" vertical="center" wrapText="1"/>
    </xf>
    <xf numFmtId="0" fontId="7" fillId="2" borderId="9" xfId="367" applyFont="1" applyFill="1" applyBorder="1" applyAlignment="1">
      <alignment horizontal="left" vertical="center" wrapText="1"/>
    </xf>
    <xf numFmtId="0" fontId="7" fillId="2" borderId="61" xfId="367" applyFont="1" applyFill="1" applyBorder="1" applyAlignment="1">
      <alignment horizontal="left" vertical="center" wrapText="1"/>
    </xf>
    <xf numFmtId="0" fontId="42" fillId="2" borderId="7" xfId="367" applyFont="1" applyFill="1" applyBorder="1" applyAlignment="1">
      <alignment horizontal="center" vertical="center" wrapText="1"/>
    </xf>
    <xf numFmtId="0" fontId="42" fillId="2" borderId="14" xfId="367" applyFont="1" applyFill="1" applyBorder="1" applyAlignment="1">
      <alignment horizontal="center" vertical="center" wrapText="1"/>
    </xf>
    <xf numFmtId="0" fontId="7" fillId="2" borderId="14" xfId="367" applyFont="1" applyFill="1" applyBorder="1" applyAlignment="1">
      <alignment horizontal="left" vertical="center" wrapText="1"/>
    </xf>
    <xf numFmtId="0" fontId="7" fillId="2" borderId="88" xfId="367" applyFont="1" applyFill="1" applyBorder="1" applyAlignment="1">
      <alignment horizontal="left" vertical="center" wrapText="1"/>
    </xf>
    <xf numFmtId="0" fontId="42" fillId="2" borderId="16" xfId="367" applyFont="1" applyFill="1" applyBorder="1" applyAlignment="1">
      <alignment horizontal="center" vertical="center" wrapText="1"/>
    </xf>
    <xf numFmtId="49" fontId="7" fillId="2" borderId="16" xfId="367" applyNumberFormat="1" applyFont="1" applyFill="1" applyBorder="1" applyAlignment="1">
      <alignment horizontal="center" vertical="center" wrapText="1"/>
    </xf>
    <xf numFmtId="49" fontId="7" fillId="2" borderId="25" xfId="367" applyNumberFormat="1" applyFont="1" applyFill="1" applyBorder="1" applyAlignment="1">
      <alignment horizontal="center" vertical="center" wrapText="1"/>
    </xf>
    <xf numFmtId="43" fontId="7" fillId="2" borderId="17" xfId="367" applyNumberFormat="1" applyFont="1" applyFill="1" applyBorder="1" applyAlignment="1">
      <alignment horizontal="left" vertical="center" wrapText="1"/>
    </xf>
    <xf numFmtId="49" fontId="42" fillId="2" borderId="39" xfId="367" applyNumberFormat="1" applyFont="1" applyFill="1" applyBorder="1" applyAlignment="1">
      <alignment horizontal="right" vertical="center"/>
    </xf>
    <xf numFmtId="49" fontId="67" fillId="2" borderId="40" xfId="367" applyNumberFormat="1" applyFont="1" applyFill="1" applyBorder="1" applyAlignment="1">
      <alignment horizontal="center" vertical="center" wrapText="1"/>
    </xf>
    <xf numFmtId="0" fontId="67" fillId="2" borderId="44" xfId="367" applyFont="1" applyFill="1" applyBorder="1" applyAlignment="1">
      <alignment horizontal="left" vertical="center" wrapText="1"/>
    </xf>
    <xf numFmtId="43" fontId="67" fillId="2" borderId="44" xfId="313" applyFont="1" applyFill="1" applyBorder="1" applyAlignment="1">
      <alignment horizontal="left" vertical="center" wrapText="1"/>
    </xf>
    <xf numFmtId="0" fontId="67" fillId="2" borderId="60" xfId="367" applyFont="1" applyFill="1" applyBorder="1" applyAlignment="1">
      <alignment horizontal="left" vertical="center" wrapText="1"/>
    </xf>
    <xf numFmtId="49" fontId="42" fillId="2" borderId="23" xfId="367" applyNumberFormat="1" applyFont="1" applyFill="1" applyBorder="1" applyAlignment="1">
      <alignment horizontal="center" vertical="center" wrapText="1"/>
    </xf>
    <xf numFmtId="49" fontId="42" fillId="2" borderId="25" xfId="367" applyNumberFormat="1" applyFont="1" applyFill="1" applyBorder="1" applyAlignment="1">
      <alignment horizontal="center" vertical="center" wrapText="1"/>
    </xf>
    <xf numFmtId="0" fontId="42" fillId="2" borderId="24" xfId="367" applyFont="1" applyFill="1" applyBorder="1" applyAlignment="1">
      <alignment horizontal="left" vertical="center" wrapText="1"/>
    </xf>
    <xf numFmtId="0" fontId="42" fillId="2" borderId="85" xfId="367" applyFont="1" applyFill="1" applyBorder="1" applyAlignment="1">
      <alignment horizontal="left" vertical="center" wrapText="1"/>
    </xf>
    <xf numFmtId="49" fontId="7" fillId="2" borderId="18" xfId="367" applyNumberFormat="1" applyFont="1" applyFill="1" applyBorder="1" applyAlignment="1">
      <alignment horizontal="center" vertical="center" wrapText="1"/>
    </xf>
    <xf numFmtId="43" fontId="7" fillId="2" borderId="17" xfId="313" applyNumberFormat="1" applyFont="1" applyFill="1" applyBorder="1" applyAlignment="1">
      <alignment horizontal="left" vertical="center" wrapText="1"/>
    </xf>
    <xf numFmtId="49" fontId="67" fillId="2" borderId="25" xfId="367" applyNumberFormat="1" applyFont="1" applyFill="1" applyBorder="1" applyAlignment="1">
      <alignment horizontal="center" vertical="center" wrapText="1"/>
    </xf>
    <xf numFmtId="49" fontId="7" fillId="2" borderId="23" xfId="367" applyNumberFormat="1" applyFont="1" applyFill="1" applyBorder="1" applyAlignment="1">
      <alignment horizontal="center" vertical="center" wrapText="1"/>
    </xf>
    <xf numFmtId="43" fontId="67" fillId="2" borderId="24" xfId="313" applyFont="1" applyFill="1" applyBorder="1" applyAlignment="1">
      <alignment horizontal="left" vertical="center" wrapText="1"/>
    </xf>
    <xf numFmtId="0" fontId="67" fillId="2" borderId="23" xfId="367" applyFont="1" applyFill="1" applyBorder="1" applyAlignment="1">
      <alignment horizontal="left" vertical="center" wrapText="1"/>
    </xf>
    <xf numFmtId="49" fontId="42" fillId="2" borderId="39" xfId="367" applyNumberFormat="1" applyFont="1" applyFill="1" applyBorder="1"/>
    <xf numFmtId="0" fontId="7" fillId="2" borderId="24" xfId="367" applyFont="1" applyFill="1" applyBorder="1" applyAlignment="1">
      <alignment horizontal="left" vertical="center" wrapText="1"/>
    </xf>
    <xf numFmtId="43" fontId="7" fillId="2" borderId="24" xfId="313" applyFont="1" applyFill="1" applyBorder="1" applyAlignment="1">
      <alignment horizontal="left" vertical="center" wrapText="1"/>
    </xf>
    <xf numFmtId="0" fontId="7" fillId="2" borderId="85" xfId="367" applyFont="1" applyFill="1" applyBorder="1" applyAlignment="1">
      <alignment horizontal="left" vertical="center" wrapText="1"/>
    </xf>
    <xf numFmtId="49" fontId="42" fillId="2" borderId="53" xfId="367" applyNumberFormat="1" applyFont="1" applyFill="1" applyBorder="1" applyAlignment="1">
      <alignment horizontal="right" vertical="center"/>
    </xf>
    <xf numFmtId="43" fontId="67" fillId="2" borderId="44" xfId="367" applyNumberFormat="1" applyFont="1" applyFill="1" applyBorder="1" applyAlignment="1">
      <alignment horizontal="left" vertical="center" wrapText="1"/>
    </xf>
    <xf numFmtId="49" fontId="42" fillId="2" borderId="40" xfId="367" applyNumberFormat="1" applyFont="1" applyFill="1" applyBorder="1" applyAlignment="1">
      <alignment horizontal="center" vertical="center" wrapText="1"/>
    </xf>
    <xf numFmtId="43" fontId="67" fillId="2" borderId="39" xfId="313" applyFont="1" applyFill="1" applyBorder="1" applyAlignment="1">
      <alignment horizontal="left" vertical="center" wrapText="1"/>
    </xf>
    <xf numFmtId="0" fontId="68" fillId="2" borderId="44" xfId="367" applyFont="1" applyFill="1" applyBorder="1" applyAlignment="1">
      <alignment horizontal="left" vertical="center" wrapText="1"/>
    </xf>
    <xf numFmtId="49" fontId="7" fillId="2" borderId="17" xfId="367" applyNumberFormat="1" applyFont="1" applyFill="1" applyBorder="1" applyAlignment="1">
      <alignment horizontal="center" vertical="center" wrapText="1"/>
    </xf>
    <xf numFmtId="49" fontId="67" fillId="2" borderId="39" xfId="367" applyNumberFormat="1" applyFont="1" applyFill="1" applyBorder="1" applyAlignment="1">
      <alignment horizontal="center" vertical="center" wrapText="1"/>
    </xf>
    <xf numFmtId="49" fontId="42" fillId="2" borderId="44" xfId="367" applyNumberFormat="1" applyFont="1" applyFill="1" applyBorder="1" applyAlignment="1">
      <alignment horizontal="center" vertical="center" wrapText="1"/>
    </xf>
    <xf numFmtId="0" fontId="67" fillId="2" borderId="39" xfId="367" applyFont="1" applyFill="1" applyBorder="1" applyAlignment="1">
      <alignment horizontal="right" vertical="center" wrapText="1"/>
    </xf>
    <xf numFmtId="164" fontId="69" fillId="2" borderId="53" xfId="367" applyNumberFormat="1" applyFont="1" applyFill="1" applyBorder="1"/>
    <xf numFmtId="43" fontId="67" fillId="2" borderId="39" xfId="313" applyNumberFormat="1" applyFont="1" applyFill="1" applyBorder="1" applyAlignment="1">
      <alignment horizontal="left" vertical="center" wrapText="1"/>
    </xf>
    <xf numFmtId="0" fontId="67" fillId="2" borderId="46" xfId="367" applyFont="1" applyFill="1" applyBorder="1" applyAlignment="1">
      <alignment horizontal="left" vertical="center" wrapText="1"/>
    </xf>
    <xf numFmtId="49" fontId="7" fillId="2" borderId="9" xfId="367" applyNumberFormat="1" applyFont="1" applyFill="1" applyBorder="1" applyAlignment="1">
      <alignment horizontal="center" vertical="center" wrapText="1"/>
    </xf>
    <xf numFmtId="49" fontId="7" fillId="2" borderId="3" xfId="367" applyNumberFormat="1" applyFont="1" applyFill="1" applyBorder="1" applyAlignment="1">
      <alignment horizontal="center" vertical="center" wrapText="1"/>
    </xf>
    <xf numFmtId="43" fontId="7" fillId="2" borderId="3" xfId="313" applyFont="1" applyFill="1" applyBorder="1" applyAlignment="1">
      <alignment horizontal="left" vertical="center" wrapText="1"/>
    </xf>
    <xf numFmtId="49" fontId="7" fillId="2" borderId="10" xfId="367" applyNumberFormat="1" applyFont="1" applyFill="1" applyBorder="1" applyAlignment="1">
      <alignment horizontal="center" vertical="center" wrapText="1"/>
    </xf>
    <xf numFmtId="49" fontId="7" fillId="2" borderId="13" xfId="367" applyNumberFormat="1" applyFont="1" applyFill="1" applyBorder="1" applyAlignment="1">
      <alignment horizontal="center" vertical="center" wrapText="1"/>
    </xf>
    <xf numFmtId="0" fontId="7" fillId="2" borderId="52" xfId="367" applyFont="1" applyFill="1" applyBorder="1" applyAlignment="1">
      <alignment horizontal="left" vertical="center" wrapText="1"/>
    </xf>
    <xf numFmtId="49" fontId="7" fillId="2" borderId="11" xfId="367" applyNumberFormat="1" applyFont="1" applyFill="1" applyBorder="1" applyAlignment="1">
      <alignment horizontal="center" vertical="center" wrapText="1"/>
    </xf>
    <xf numFmtId="0" fontId="7" fillId="2" borderId="11" xfId="367" applyFont="1" applyFill="1" applyBorder="1" applyAlignment="1">
      <alignment horizontal="left" vertical="center" wrapText="1"/>
    </xf>
    <xf numFmtId="43" fontId="7" fillId="2" borderId="11" xfId="367" applyNumberFormat="1" applyFont="1" applyFill="1" applyBorder="1" applyAlignment="1">
      <alignment horizontal="left" vertical="center" wrapText="1"/>
    </xf>
    <xf numFmtId="49" fontId="7" fillId="2" borderId="15" xfId="367" applyNumberFormat="1" applyFont="1" applyFill="1" applyBorder="1" applyAlignment="1">
      <alignment horizontal="center" vertical="center" wrapText="1"/>
    </xf>
    <xf numFmtId="0" fontId="7" fillId="2" borderId="15" xfId="367" applyFont="1" applyFill="1" applyBorder="1" applyAlignment="1">
      <alignment horizontal="left" vertical="center" wrapText="1"/>
    </xf>
    <xf numFmtId="49" fontId="42" fillId="2" borderId="63" xfId="367" applyNumberFormat="1" applyFont="1" applyFill="1" applyBorder="1" applyAlignment="1">
      <alignment horizontal="center" vertical="center" wrapText="1"/>
    </xf>
    <xf numFmtId="0" fontId="67" fillId="2" borderId="63" xfId="367" applyFont="1" applyFill="1" applyBorder="1" applyAlignment="1">
      <alignment horizontal="left" vertical="center" wrapText="1"/>
    </xf>
    <xf numFmtId="43" fontId="67" fillId="2" borderId="22" xfId="313" applyFont="1" applyFill="1" applyBorder="1" applyAlignment="1">
      <alignment horizontal="left" vertical="center" wrapText="1"/>
    </xf>
    <xf numFmtId="43" fontId="67" fillId="2" borderId="63" xfId="313" applyFont="1" applyFill="1" applyBorder="1" applyAlignment="1">
      <alignment horizontal="left" vertical="center" wrapText="1"/>
    </xf>
    <xf numFmtId="2" fontId="67" fillId="2" borderId="63" xfId="367" applyNumberFormat="1" applyFont="1" applyFill="1" applyBorder="1" applyAlignment="1">
      <alignment horizontal="left" vertical="center" wrapText="1"/>
    </xf>
    <xf numFmtId="43" fontId="7" fillId="2" borderId="15" xfId="313" applyFont="1" applyFill="1" applyBorder="1" applyAlignment="1">
      <alignment horizontal="left" vertical="center" wrapText="1"/>
    </xf>
    <xf numFmtId="49" fontId="42" fillId="2" borderId="46" xfId="367" applyNumberFormat="1" applyFont="1" applyFill="1" applyBorder="1"/>
    <xf numFmtId="49" fontId="67" fillId="2" borderId="47" xfId="367" applyNumberFormat="1" applyFont="1" applyFill="1" applyBorder="1" applyAlignment="1">
      <alignment horizontal="center" vertical="center" wrapText="1"/>
    </xf>
    <xf numFmtId="49" fontId="42" fillId="2" borderId="45" xfId="367" applyNumberFormat="1" applyFont="1" applyFill="1" applyBorder="1" applyAlignment="1">
      <alignment horizontal="center" vertical="center" wrapText="1"/>
    </xf>
    <xf numFmtId="0" fontId="67" fillId="2" borderId="45" xfId="367" applyFont="1" applyFill="1" applyBorder="1" applyAlignment="1">
      <alignment horizontal="left" vertical="center" wrapText="1"/>
    </xf>
    <xf numFmtId="49" fontId="7" fillId="2" borderId="53" xfId="367" applyNumberFormat="1" applyFont="1" applyFill="1" applyBorder="1" applyAlignment="1">
      <alignment horizontal="center" vertical="center" wrapText="1"/>
    </xf>
    <xf numFmtId="49" fontId="7" fillId="2" borderId="0" xfId="367" applyNumberFormat="1" applyFont="1" applyFill="1" applyBorder="1" applyAlignment="1">
      <alignment horizontal="center" vertical="center" wrapText="1"/>
    </xf>
    <xf numFmtId="49" fontId="7" fillId="2" borderId="4" xfId="367" applyNumberFormat="1" applyFont="1" applyFill="1" applyBorder="1" applyAlignment="1">
      <alignment horizontal="center" vertical="center" wrapText="1"/>
    </xf>
    <xf numFmtId="0" fontId="7" fillId="2" borderId="4" xfId="367" applyFont="1" applyFill="1" applyBorder="1" applyAlignment="1">
      <alignment horizontal="left" vertical="center" wrapText="1"/>
    </xf>
    <xf numFmtId="49" fontId="7" fillId="2" borderId="2" xfId="367" applyNumberFormat="1" applyFont="1" applyFill="1" applyBorder="1" applyAlignment="1">
      <alignment horizontal="center" vertical="center" wrapText="1"/>
    </xf>
    <xf numFmtId="0" fontId="7" fillId="2" borderId="1" xfId="367" applyFont="1" applyFill="1" applyBorder="1" applyAlignment="1">
      <alignment horizontal="left" vertical="center" wrapText="1"/>
    </xf>
    <xf numFmtId="43" fontId="7" fillId="2" borderId="4" xfId="313" applyFont="1" applyFill="1" applyBorder="1" applyAlignment="1">
      <alignment horizontal="left" vertical="center" wrapText="1"/>
    </xf>
    <xf numFmtId="49" fontId="7" fillId="2" borderId="22" xfId="367" applyNumberFormat="1" applyFont="1" applyFill="1" applyBorder="1" applyAlignment="1">
      <alignment horizontal="center" vertical="center" wrapText="1"/>
    </xf>
    <xf numFmtId="0" fontId="7" fillId="2" borderId="12" xfId="367" applyFont="1" applyFill="1" applyBorder="1" applyAlignment="1">
      <alignment horizontal="left" vertical="center" wrapText="1"/>
    </xf>
    <xf numFmtId="0" fontId="42" fillId="0" borderId="61" xfId="385" applyFont="1" applyFill="1" applyBorder="1" applyAlignment="1">
      <alignment horizontal="center" vertical="center" wrapText="1"/>
    </xf>
    <xf numFmtId="0" fontId="42" fillId="0" borderId="33" xfId="385" applyFont="1" applyFill="1" applyBorder="1" applyAlignment="1">
      <alignment horizontal="center" vertical="center" wrapText="1"/>
    </xf>
    <xf numFmtId="43" fontId="42" fillId="0" borderId="33" xfId="385" applyNumberFormat="1" applyFont="1" applyFill="1" applyBorder="1" applyAlignment="1">
      <alignment horizontal="center" vertical="center" wrapText="1"/>
    </xf>
    <xf numFmtId="43" fontId="7" fillId="2" borderId="10" xfId="313" applyFont="1" applyFill="1" applyBorder="1" applyAlignment="1">
      <alignment horizontal="center" vertical="center" wrapText="1"/>
    </xf>
    <xf numFmtId="43" fontId="7" fillId="2" borderId="10" xfId="367" applyNumberFormat="1" applyFont="1" applyFill="1" applyBorder="1" applyAlignment="1">
      <alignment horizontal="center" vertical="center" wrapText="1"/>
    </xf>
    <xf numFmtId="0" fontId="1" fillId="0" borderId="0" xfId="367" applyAlignment="1">
      <alignment horizontal="right"/>
    </xf>
    <xf numFmtId="170" fontId="70" fillId="46" borderId="42" xfId="346" applyFont="1" applyFill="1" applyBorder="1" applyAlignment="1">
      <alignment horizontal="right" vertical="center" wrapText="1"/>
    </xf>
    <xf numFmtId="0" fontId="1" fillId="46" borderId="0" xfId="367" applyFill="1"/>
    <xf numFmtId="0" fontId="1" fillId="47" borderId="0" xfId="367" applyFill="1"/>
    <xf numFmtId="0" fontId="1" fillId="0" borderId="0" xfId="367" applyFont="1"/>
    <xf numFmtId="0" fontId="71" fillId="2" borderId="0" xfId="369" applyFont="1" applyFill="1"/>
    <xf numFmtId="0" fontId="72" fillId="2" borderId="0" xfId="369" applyFont="1" applyFill="1"/>
    <xf numFmtId="0" fontId="73" fillId="2" borderId="1" xfId="369" applyFont="1" applyFill="1" applyBorder="1" applyAlignment="1">
      <alignment horizontal="center" vertical="center" wrapText="1"/>
    </xf>
    <xf numFmtId="0" fontId="73" fillId="2" borderId="2" xfId="369" applyFont="1" applyFill="1" applyBorder="1" applyAlignment="1">
      <alignment horizontal="center" vertical="center" wrapText="1"/>
    </xf>
    <xf numFmtId="0" fontId="73" fillId="2" borderId="3" xfId="369" applyFont="1" applyFill="1" applyBorder="1" applyAlignment="1">
      <alignment horizontal="center" vertical="center" wrapText="1"/>
    </xf>
    <xf numFmtId="0" fontId="72" fillId="2" borderId="0" xfId="369" applyFont="1" applyFill="1" applyAlignment="1">
      <alignment horizontal="center" vertical="center"/>
    </xf>
    <xf numFmtId="0" fontId="72" fillId="2" borderId="0" xfId="369" applyFont="1" applyFill="1" applyBorder="1" applyAlignment="1"/>
    <xf numFmtId="0" fontId="71" fillId="2" borderId="14" xfId="369" applyFont="1" applyFill="1" applyBorder="1" applyAlignment="1">
      <alignment horizontal="center" vertical="center"/>
    </xf>
    <xf numFmtId="0" fontId="74" fillId="2" borderId="14" xfId="358" applyFont="1" applyFill="1" applyBorder="1" applyAlignment="1">
      <alignment horizontal="center" vertical="center" wrapText="1"/>
    </xf>
    <xf numFmtId="0" fontId="74" fillId="2" borderId="3" xfId="369" applyFont="1" applyFill="1" applyBorder="1" applyAlignment="1">
      <alignment horizontal="center" vertical="center" wrapText="1"/>
    </xf>
    <xf numFmtId="0" fontId="72" fillId="2" borderId="0" xfId="369" applyFont="1" applyFill="1" applyAlignment="1">
      <alignment vertical="center"/>
    </xf>
    <xf numFmtId="0" fontId="71" fillId="2" borderId="10" xfId="369" applyFont="1" applyFill="1" applyBorder="1" applyAlignment="1">
      <alignment horizontal="center" vertical="center"/>
    </xf>
    <xf numFmtId="0" fontId="74" fillId="2" borderId="10" xfId="358" applyFont="1" applyFill="1" applyBorder="1" applyAlignment="1">
      <alignment horizontal="center" vertical="center" wrapText="1"/>
    </xf>
    <xf numFmtId="4" fontId="75" fillId="0" borderId="0" xfId="358" applyNumberFormat="1" applyFont="1"/>
    <xf numFmtId="2" fontId="71" fillId="2" borderId="14" xfId="369" applyNumberFormat="1" applyFont="1" applyFill="1" applyBorder="1" applyAlignment="1">
      <alignment horizontal="right" vertical="top" wrapText="1"/>
    </xf>
    <xf numFmtId="0" fontId="72" fillId="2" borderId="0" xfId="369" applyFont="1" applyFill="1" applyBorder="1"/>
    <xf numFmtId="0" fontId="72" fillId="2" borderId="0" xfId="369" applyFont="1" applyFill="1" applyBorder="1" applyAlignment="1">
      <alignment horizontal="justify" vertical="top" wrapText="1"/>
    </xf>
    <xf numFmtId="0" fontId="71" fillId="2" borderId="0" xfId="369" applyFont="1" applyFill="1" applyBorder="1" applyAlignment="1">
      <alignment horizontal="justify" vertical="top" wrapText="1"/>
    </xf>
    <xf numFmtId="0" fontId="71" fillId="2" borderId="0" xfId="369" applyFont="1" applyFill="1" applyBorder="1"/>
    <xf numFmtId="0" fontId="76" fillId="2" borderId="0" xfId="369" applyFont="1" applyFill="1" applyBorder="1" applyAlignment="1">
      <alignment horizontal="justify" vertical="top" wrapText="1"/>
    </xf>
    <xf numFmtId="0" fontId="77" fillId="2" borderId="0" xfId="369" applyFont="1" applyFill="1" applyBorder="1" applyAlignment="1">
      <alignment horizontal="justify" vertical="top" wrapText="1"/>
    </xf>
  </cellXfs>
  <cellStyles count="532">
    <cellStyle name="20% - Colore 1 2" xfId="3"/>
    <cellStyle name="20% - Colore 1 2 2" xfId="4"/>
    <cellStyle name="20% - Colore 1 2 2 2" xfId="5"/>
    <cellStyle name="20% - Colore 1 2 3" xfId="6"/>
    <cellStyle name="20% - Colore 1 2 4" xfId="7"/>
    <cellStyle name="20% - Colore 1 2 5" xfId="8"/>
    <cellStyle name="20% - Colore 1 3" xfId="9"/>
    <cellStyle name="20% - Colore 2 2" xfId="10"/>
    <cellStyle name="20% - Colore 2 2 2" xfId="11"/>
    <cellStyle name="20% - Colore 2 2 2 2" xfId="12"/>
    <cellStyle name="20% - Colore 2 2 3" xfId="13"/>
    <cellStyle name="20% - Colore 2 2 4" xfId="14"/>
    <cellStyle name="20% - Colore 2 2 5" xfId="15"/>
    <cellStyle name="20% - Colore 2 3" xfId="16"/>
    <cellStyle name="20% - Colore 3 2" xfId="17"/>
    <cellStyle name="20% - Colore 3 2 2" xfId="18"/>
    <cellStyle name="20% - Colore 3 2 2 2" xfId="19"/>
    <cellStyle name="20% - Colore 3 2 3" xfId="20"/>
    <cellStyle name="20% - Colore 3 2 4" xfId="21"/>
    <cellStyle name="20% - Colore 3 2 5" xfId="22"/>
    <cellStyle name="20% - Colore 3 3" xfId="23"/>
    <cellStyle name="20% - Colore 4 2" xfId="24"/>
    <cellStyle name="20% - Colore 4 2 2" xfId="25"/>
    <cellStyle name="20% - Colore 4 2 2 2" xfId="26"/>
    <cellStyle name="20% - Colore 4 2 3" xfId="27"/>
    <cellStyle name="20% - Colore 4 2 4" xfId="28"/>
    <cellStyle name="20% - Colore 4 2 5" xfId="29"/>
    <cellStyle name="20% - Colore 4 3" xfId="30"/>
    <cellStyle name="20% - Colore 5 2" xfId="31"/>
    <cellStyle name="20% - Colore 5 2 2" xfId="32"/>
    <cellStyle name="20% - Colore 5 2 2 2" xfId="33"/>
    <cellStyle name="20% - Colore 5 2 3" xfId="34"/>
    <cellStyle name="20% - Colore 5 2 4" xfId="35"/>
    <cellStyle name="20% - Colore 5 2 5" xfId="36"/>
    <cellStyle name="20% - Colore 5 3" xfId="37"/>
    <cellStyle name="20% - Colore 6 2" xfId="38"/>
    <cellStyle name="20% - Colore 6 2 2" xfId="39"/>
    <cellStyle name="20% - Colore 6 2 2 2" xfId="40"/>
    <cellStyle name="20% - Colore 6 2 3" xfId="41"/>
    <cellStyle name="20% - Colore 6 2 4" xfId="42"/>
    <cellStyle name="20% - Colore 6 2 5" xfId="43"/>
    <cellStyle name="20% - Colore 6 3" xfId="44"/>
    <cellStyle name="20% - Colore 6 4" xfId="45"/>
    <cellStyle name="40% - Colore 1 2" xfId="46"/>
    <cellStyle name="40% - Colore 1 2 2" xfId="47"/>
    <cellStyle name="40% - Colore 1 2 2 2" xfId="48"/>
    <cellStyle name="40% - Colore 1 2 3" xfId="49"/>
    <cellStyle name="40% - Colore 1 2 4" xfId="50"/>
    <cellStyle name="40% - Colore 1 2 5" xfId="51"/>
    <cellStyle name="40% - Colore 1 3" xfId="52"/>
    <cellStyle name="40% - Colore 2 2" xfId="53"/>
    <cellStyle name="40% - Colore 2 2 2" xfId="54"/>
    <cellStyle name="40% - Colore 2 2 2 2" xfId="55"/>
    <cellStyle name="40% - Colore 2 2 3" xfId="56"/>
    <cellStyle name="40% - Colore 2 2 4" xfId="57"/>
    <cellStyle name="40% - Colore 2 2 5" xfId="58"/>
    <cellStyle name="40% - Colore 2 3" xfId="59"/>
    <cellStyle name="40% - Colore 3 2" xfId="60"/>
    <cellStyle name="40% - Colore 3 2 2" xfId="61"/>
    <cellStyle name="40% - Colore 3 2 2 2" xfId="62"/>
    <cellStyle name="40% - Colore 3 2 3" xfId="63"/>
    <cellStyle name="40% - Colore 3 2 4" xfId="64"/>
    <cellStyle name="40% - Colore 3 2 5" xfId="65"/>
    <cellStyle name="40% - Colore 3 3" xfId="66"/>
    <cellStyle name="40% - Colore 4 2" xfId="67"/>
    <cellStyle name="40% - Colore 4 2 2" xfId="68"/>
    <cellStyle name="40% - Colore 4 2 2 2" xfId="69"/>
    <cellStyle name="40% - Colore 4 2 3" xfId="70"/>
    <cellStyle name="40% - Colore 4 2 4" xfId="71"/>
    <cellStyle name="40% - Colore 4 2 5" xfId="72"/>
    <cellStyle name="40% - Colore 4 3" xfId="73"/>
    <cellStyle name="40% - Colore 5 2" xfId="74"/>
    <cellStyle name="40% - Colore 5 2 2" xfId="75"/>
    <cellStyle name="40% - Colore 5 2 2 2" xfId="76"/>
    <cellStyle name="40% - Colore 5 2 3" xfId="77"/>
    <cellStyle name="40% - Colore 5 2 4" xfId="78"/>
    <cellStyle name="40% - Colore 5 2 5" xfId="79"/>
    <cellStyle name="40% - Colore 5 3" xfId="80"/>
    <cellStyle name="40% - Colore 6 2" xfId="81"/>
    <cellStyle name="40% - Colore 6 2 2" xfId="82"/>
    <cellStyle name="40% - Colore 6 2 2 2" xfId="83"/>
    <cellStyle name="40% - Colore 6 2 3" xfId="84"/>
    <cellStyle name="40% - Colore 6 2 4" xfId="85"/>
    <cellStyle name="40% - Colore 6 2 5" xfId="86"/>
    <cellStyle name="40% - Colore 6 3" xfId="87"/>
    <cellStyle name="60% - Colore 1 2" xfId="88"/>
    <cellStyle name="60% - Colore 1 2 2" xfId="89"/>
    <cellStyle name="60% - Colore 1 2 2 2" xfId="90"/>
    <cellStyle name="60% - Colore 1 2 3" xfId="91"/>
    <cellStyle name="60% - Colore 1 2 4" xfId="92"/>
    <cellStyle name="60% - Colore 1 3" xfId="93"/>
    <cellStyle name="60% - Colore 2 2" xfId="94"/>
    <cellStyle name="60% - Colore 2 2 2" xfId="95"/>
    <cellStyle name="60% - Colore 2 2 2 2" xfId="96"/>
    <cellStyle name="60% - Colore 2 2 3" xfId="97"/>
    <cellStyle name="60% - Colore 2 2 4" xfId="98"/>
    <cellStyle name="60% - Colore 2 3" xfId="99"/>
    <cellStyle name="60% - Colore 3 2" xfId="100"/>
    <cellStyle name="60% - Colore 3 2 2" xfId="101"/>
    <cellStyle name="60% - Colore 3 2 2 2" xfId="102"/>
    <cellStyle name="60% - Colore 3 2 3" xfId="103"/>
    <cellStyle name="60% - Colore 3 2 4" xfId="104"/>
    <cellStyle name="60% - Colore 3 3" xfId="105"/>
    <cellStyle name="60% - Colore 4 2" xfId="106"/>
    <cellStyle name="60% - Colore 4 2 2" xfId="107"/>
    <cellStyle name="60% - Colore 4 2 2 2" xfId="108"/>
    <cellStyle name="60% - Colore 4 2 3" xfId="109"/>
    <cellStyle name="60% - Colore 4 2 4" xfId="110"/>
    <cellStyle name="60% - Colore 4 3" xfId="111"/>
    <cellStyle name="60% - Colore 5 2" xfId="112"/>
    <cellStyle name="60% - Colore 5 2 2" xfId="113"/>
    <cellStyle name="60% - Colore 5 2 2 2" xfId="114"/>
    <cellStyle name="60% - Colore 5 2 3" xfId="115"/>
    <cellStyle name="60% - Colore 5 2 4" xfId="116"/>
    <cellStyle name="60% - Colore 5 3" xfId="117"/>
    <cellStyle name="60% - Colore 6 2" xfId="118"/>
    <cellStyle name="60% - Colore 6 2 2" xfId="119"/>
    <cellStyle name="60% - Colore 6 2 2 2" xfId="120"/>
    <cellStyle name="60% - Colore 6 2 3" xfId="121"/>
    <cellStyle name="60% - Colore 6 2 4" xfId="122"/>
    <cellStyle name="60% - Colore 6 3" xfId="123"/>
    <cellStyle name="Calcolo 2" xfId="124"/>
    <cellStyle name="Calcolo 2 2" xfId="125"/>
    <cellStyle name="Calcolo 2 2 2" xfId="126"/>
    <cellStyle name="Calcolo 2 3" xfId="127"/>
    <cellStyle name="Calcolo 2 4" xfId="128"/>
    <cellStyle name="Calcolo 3" xfId="129"/>
    <cellStyle name="Cella collegata 2" xfId="130"/>
    <cellStyle name="Cella collegata 2 2" xfId="131"/>
    <cellStyle name="Cella collegata 2 2 2" xfId="132"/>
    <cellStyle name="Cella collegata 2 3" xfId="133"/>
    <cellStyle name="Cella collegata 2 4" xfId="134"/>
    <cellStyle name="Cella collegata 3" xfId="135"/>
    <cellStyle name="Cella da controllare 2" xfId="136"/>
    <cellStyle name="Cella da controllare 2 2" xfId="137"/>
    <cellStyle name="Cella da controllare 2 2 2" xfId="138"/>
    <cellStyle name="Cella da controllare 2 3" xfId="139"/>
    <cellStyle name="Cella da controllare 2 4" xfId="140"/>
    <cellStyle name="Cella da controllare 3" xfId="141"/>
    <cellStyle name="Collegamento ipertestuale 2" xfId="142"/>
    <cellStyle name="Colore 1 2" xfId="143"/>
    <cellStyle name="Colore 1 2 2" xfId="144"/>
    <cellStyle name="Colore 1 2 2 2" xfId="145"/>
    <cellStyle name="Colore 1 2 3" xfId="146"/>
    <cellStyle name="Colore 1 2 4" xfId="147"/>
    <cellStyle name="Colore 1 3" xfId="148"/>
    <cellStyle name="Colore 2 2" xfId="149"/>
    <cellStyle name="Colore 2 2 2" xfId="150"/>
    <cellStyle name="Colore 2 2 2 2" xfId="151"/>
    <cellStyle name="Colore 2 2 3" xfId="152"/>
    <cellStyle name="Colore 2 2 4" xfId="153"/>
    <cellStyle name="Colore 2 3" xfId="154"/>
    <cellStyle name="Colore 3 2" xfId="155"/>
    <cellStyle name="Colore 3 2 2" xfId="156"/>
    <cellStyle name="Colore 3 2 2 2" xfId="157"/>
    <cellStyle name="Colore 3 2 3" xfId="158"/>
    <cellStyle name="Colore 3 2 4" xfId="159"/>
    <cellStyle name="Colore 3 3" xfId="160"/>
    <cellStyle name="Colore 4 2" xfId="161"/>
    <cellStyle name="Colore 4 2 2" xfId="162"/>
    <cellStyle name="Colore 4 2 2 2" xfId="163"/>
    <cellStyle name="Colore 4 2 3" xfId="164"/>
    <cellStyle name="Colore 4 2 4" xfId="165"/>
    <cellStyle name="Colore 4 3" xfId="166"/>
    <cellStyle name="Colore 5 2" xfId="167"/>
    <cellStyle name="Colore 5 2 2" xfId="168"/>
    <cellStyle name="Colore 5 2 2 2" xfId="169"/>
    <cellStyle name="Colore 5 2 3" xfId="170"/>
    <cellStyle name="Colore 5 2 4" xfId="171"/>
    <cellStyle name="Colore 5 3" xfId="172"/>
    <cellStyle name="Colore 6 2" xfId="173"/>
    <cellStyle name="Colore 6 2 2" xfId="174"/>
    <cellStyle name="Colore 6 2 2 2" xfId="175"/>
    <cellStyle name="Colore 6 2 3" xfId="176"/>
    <cellStyle name="Colore 6 2 4" xfId="177"/>
    <cellStyle name="Colore 6 3" xfId="178"/>
    <cellStyle name="Comma [0]_all7_pdc" xfId="179"/>
    <cellStyle name="Comma 2" xfId="180"/>
    <cellStyle name="Comma 2 2" xfId="181"/>
    <cellStyle name="Comma 2 3" xfId="182"/>
    <cellStyle name="Comma_all7_pdc" xfId="183"/>
    <cellStyle name="Currency [0]_all7_pdc" xfId="184"/>
    <cellStyle name="Currency_all7_pdc" xfId="185"/>
    <cellStyle name="DataPilot - Valore" xfId="186"/>
    <cellStyle name="DataPilot Angolo" xfId="187"/>
    <cellStyle name="DataPilot Campo" xfId="188"/>
    <cellStyle name="DataPilot Categoria" xfId="189"/>
    <cellStyle name="DataPilot Risultato" xfId="190"/>
    <cellStyle name="DataPilot Titolo" xfId="191"/>
    <cellStyle name="Euro" xfId="192"/>
    <cellStyle name="Euro 2" xfId="193"/>
    <cellStyle name="Euro 2 2" xfId="194"/>
    <cellStyle name="Euro 3" xfId="195"/>
    <cellStyle name="Euro 3 2" xfId="196"/>
    <cellStyle name="Euro 4" xfId="197"/>
    <cellStyle name="Euro 4 2" xfId="198"/>
    <cellStyle name="Euro 5" xfId="199"/>
    <cellStyle name="Euro 5 2" xfId="200"/>
    <cellStyle name="Euro 6" xfId="201"/>
    <cellStyle name="Euro 6 2" xfId="202"/>
    <cellStyle name="Euro 7" xfId="203"/>
    <cellStyle name="Euro 7 2" xfId="204"/>
    <cellStyle name="Euro 8" xfId="205"/>
    <cellStyle name="Euro_allegato tabelle I report 2012" xfId="206"/>
    <cellStyle name="Excel_BuiltIn_Comma" xfId="207"/>
    <cellStyle name="Input 2" xfId="208"/>
    <cellStyle name="Input 2 2" xfId="209"/>
    <cellStyle name="Input 2 2 2" xfId="210"/>
    <cellStyle name="Input 2 3" xfId="211"/>
    <cellStyle name="Input 2 4" xfId="212"/>
    <cellStyle name="Input 3" xfId="213"/>
    <cellStyle name="Input 4" xfId="214"/>
    <cellStyle name="Migliaia" xfId="1" builtinId="3"/>
    <cellStyle name="Migliaia (0)_% Attrezzature ed Edilizia" xfId="215"/>
    <cellStyle name="Migliaia [0] 10" xfId="216"/>
    <cellStyle name="Migliaia [0] 2" xfId="217"/>
    <cellStyle name="Migliaia [0] 2 2" xfId="218"/>
    <cellStyle name="Migliaia [0] 2 2 2" xfId="219"/>
    <cellStyle name="Migliaia [0] 2 3" xfId="220"/>
    <cellStyle name="Migliaia [0] 3" xfId="221"/>
    <cellStyle name="Migliaia [0] 3 2" xfId="222"/>
    <cellStyle name="Migliaia [0] 4" xfId="223"/>
    <cellStyle name="Migliaia [0] 4 2" xfId="224"/>
    <cellStyle name="Migliaia [0] 4 2 2" xfId="225"/>
    <cellStyle name="Migliaia [0] 4 3" xfId="226"/>
    <cellStyle name="Migliaia [0] 5" xfId="227"/>
    <cellStyle name="Migliaia [0] 5 2" xfId="228"/>
    <cellStyle name="Migliaia [0] 6" xfId="229"/>
    <cellStyle name="Migliaia [0] 6 2" xfId="230"/>
    <cellStyle name="Migliaia [0] 6 3" xfId="231"/>
    <cellStyle name="Migliaia [0] 7" xfId="232"/>
    <cellStyle name="Migliaia [0] 8 2" xfId="233"/>
    <cellStyle name="Migliaia [0] 8 2 2" xfId="234"/>
    <cellStyle name="Migliaia 10" xfId="2"/>
    <cellStyle name="Migliaia 10 2" xfId="235"/>
    <cellStyle name="Migliaia 10 2 2" xfId="236"/>
    <cellStyle name="Migliaia 10 3" xfId="237"/>
    <cellStyle name="Migliaia 10 4" xfId="238"/>
    <cellStyle name="Migliaia 11" xfId="239"/>
    <cellStyle name="Migliaia 11 2" xfId="240"/>
    <cellStyle name="Migliaia 11 2 2" xfId="241"/>
    <cellStyle name="Migliaia 11 3" xfId="242"/>
    <cellStyle name="Migliaia 11 4" xfId="243"/>
    <cellStyle name="Migliaia 11 5" xfId="244"/>
    <cellStyle name="Migliaia 12" xfId="245"/>
    <cellStyle name="Migliaia 12 2" xfId="246"/>
    <cellStyle name="Migliaia 12 2 2" xfId="247"/>
    <cellStyle name="Migliaia 13" xfId="248"/>
    <cellStyle name="Migliaia 14" xfId="249"/>
    <cellStyle name="Migliaia 15" xfId="250"/>
    <cellStyle name="Migliaia 16" xfId="251"/>
    <cellStyle name="Migliaia 17" xfId="252"/>
    <cellStyle name="Migliaia 18" xfId="253"/>
    <cellStyle name="Migliaia 19" xfId="254"/>
    <cellStyle name="Migliaia 2" xfId="255"/>
    <cellStyle name="Migliaia 2 2" xfId="256"/>
    <cellStyle name="Migliaia 2 2 2" xfId="257"/>
    <cellStyle name="Migliaia 2 3" xfId="258"/>
    <cellStyle name="Migliaia 2 3 2" xfId="259"/>
    <cellStyle name="Migliaia 2 4" xfId="260"/>
    <cellStyle name="Migliaia 2 5" xfId="261"/>
    <cellStyle name="Migliaia 2 6" xfId="262"/>
    <cellStyle name="Migliaia 2 7" xfId="263"/>
    <cellStyle name="Migliaia 2 8" xfId="264"/>
    <cellStyle name="Migliaia 2 8 2" xfId="265"/>
    <cellStyle name="Migliaia 2 8 3" xfId="266"/>
    <cellStyle name="Migliaia 2_AOTS_Organizzazione_31-12-2011" xfId="267"/>
    <cellStyle name="Migliaia 20" xfId="268"/>
    <cellStyle name="Migliaia 21" xfId="269"/>
    <cellStyle name="Migliaia 22" xfId="270"/>
    <cellStyle name="Migliaia 23" xfId="271"/>
    <cellStyle name="Migliaia 24" xfId="272"/>
    <cellStyle name="Migliaia 25" xfId="273"/>
    <cellStyle name="Migliaia 25 2" xfId="274"/>
    <cellStyle name="Migliaia 26" xfId="275"/>
    <cellStyle name="Migliaia 27" xfId="276"/>
    <cellStyle name="Migliaia 28" xfId="277"/>
    <cellStyle name="Migliaia 28 2" xfId="278"/>
    <cellStyle name="Migliaia 28 3" xfId="279"/>
    <cellStyle name="Migliaia 29" xfId="280"/>
    <cellStyle name="Migliaia 29 2" xfId="281"/>
    <cellStyle name="Migliaia 29 3" xfId="282"/>
    <cellStyle name="Migliaia 3" xfId="283"/>
    <cellStyle name="Migliaia 3 2" xfId="284"/>
    <cellStyle name="Migliaia 3 2 2" xfId="285"/>
    <cellStyle name="Migliaia 3 2 3" xfId="286"/>
    <cellStyle name="Migliaia 3 3" xfId="287"/>
    <cellStyle name="Migliaia 3 4" xfId="288"/>
    <cellStyle name="Migliaia 3 5" xfId="289"/>
    <cellStyle name="Migliaia 3_AOTS_Organizzazione_31-12-2011" xfId="290"/>
    <cellStyle name="Migliaia 30" xfId="291"/>
    <cellStyle name="Migliaia 30 2" xfId="292"/>
    <cellStyle name="Migliaia 30 3" xfId="293"/>
    <cellStyle name="Migliaia 31" xfId="294"/>
    <cellStyle name="Migliaia 32" xfId="295"/>
    <cellStyle name="Migliaia 33" xfId="296"/>
    <cellStyle name="Migliaia 34" xfId="297"/>
    <cellStyle name="Migliaia 35" xfId="298"/>
    <cellStyle name="Migliaia 36" xfId="299"/>
    <cellStyle name="Migliaia 37" xfId="300"/>
    <cellStyle name="Migliaia 38" xfId="301"/>
    <cellStyle name="Migliaia 39" xfId="302"/>
    <cellStyle name="Migliaia 4" xfId="303"/>
    <cellStyle name="Migliaia 4 2" xfId="304"/>
    <cellStyle name="Migliaia 4 2 2" xfId="305"/>
    <cellStyle name="Migliaia 4 3" xfId="306"/>
    <cellStyle name="Migliaia 40" xfId="307"/>
    <cellStyle name="Migliaia 41" xfId="308"/>
    <cellStyle name="Migliaia 42" xfId="309"/>
    <cellStyle name="Migliaia 43" xfId="310"/>
    <cellStyle name="Migliaia 44" xfId="311"/>
    <cellStyle name="Migliaia 45" xfId="312"/>
    <cellStyle name="Migliaia 46" xfId="313"/>
    <cellStyle name="Migliaia 5" xfId="314"/>
    <cellStyle name="Migliaia 5 2" xfId="315"/>
    <cellStyle name="Migliaia 5 2 2" xfId="316"/>
    <cellStyle name="Migliaia 5 3" xfId="317"/>
    <cellStyle name="Migliaia 5 4" xfId="318"/>
    <cellStyle name="Migliaia 6" xfId="319"/>
    <cellStyle name="Migliaia 6 2" xfId="320"/>
    <cellStyle name="Migliaia 6 2 2" xfId="321"/>
    <cellStyle name="Migliaia 6 2 3" xfId="322"/>
    <cellStyle name="Migliaia 6 3" xfId="323"/>
    <cellStyle name="Migliaia 6 4" xfId="324"/>
    <cellStyle name="Migliaia 6 5" xfId="325"/>
    <cellStyle name="Migliaia 7" xfId="326"/>
    <cellStyle name="Migliaia 7 2" xfId="327"/>
    <cellStyle name="Migliaia 7 2 2" xfId="328"/>
    <cellStyle name="Migliaia 7 3" xfId="329"/>
    <cellStyle name="Migliaia 7 4" xfId="330"/>
    <cellStyle name="Migliaia 7 5" xfId="331"/>
    <cellStyle name="Migliaia 7 6" xfId="332"/>
    <cellStyle name="Migliaia 7 7" xfId="333"/>
    <cellStyle name="Migliaia 8" xfId="334"/>
    <cellStyle name="Migliaia 8 2" xfId="335"/>
    <cellStyle name="Migliaia 8 2 2" xfId="336"/>
    <cellStyle name="Migliaia 8 3" xfId="337"/>
    <cellStyle name="Migliaia 8 4" xfId="338"/>
    <cellStyle name="Migliaia 9" xfId="339"/>
    <cellStyle name="Migliaia 9 2" xfId="340"/>
    <cellStyle name="Migliaia 9 2 2" xfId="341"/>
    <cellStyle name="Migliaia 9 3" xfId="342"/>
    <cellStyle name="Migliaia 9 3 2" xfId="343"/>
    <cellStyle name="Migliaia 9 4" xfId="344"/>
    <cellStyle name="Migliaia 9 5" xfId="345"/>
    <cellStyle name="Migliaia 9 6" xfId="346"/>
    <cellStyle name="Neutrale 2" xfId="347"/>
    <cellStyle name="Neutrale 2 2" xfId="348"/>
    <cellStyle name="Neutrale 2 2 2" xfId="349"/>
    <cellStyle name="Neutrale 2 3" xfId="350"/>
    <cellStyle name="Neutrale 2 4" xfId="351"/>
    <cellStyle name="Neutrale 3" xfId="352"/>
    <cellStyle name="Normal 12" xfId="353"/>
    <cellStyle name="Normal 12 2" xfId="354"/>
    <cellStyle name="Normal 2" xfId="355"/>
    <cellStyle name="Normal 2 2" xfId="356"/>
    <cellStyle name="Normal_all7_pdc" xfId="357"/>
    <cellStyle name="Normale" xfId="0" builtinId="0"/>
    <cellStyle name="Normale 10" xfId="358"/>
    <cellStyle name="Normale 11" xfId="359"/>
    <cellStyle name="Normale 11 2" xfId="360"/>
    <cellStyle name="Normale 11 3" xfId="361"/>
    <cellStyle name="Normale 12" xfId="362"/>
    <cellStyle name="Normale 13" xfId="363"/>
    <cellStyle name="Normale 14" xfId="364"/>
    <cellStyle name="Normale 15" xfId="365"/>
    <cellStyle name="Normale 16" xfId="366"/>
    <cellStyle name="Normale 17" xfId="367"/>
    <cellStyle name="Normale 2" xfId="368"/>
    <cellStyle name="Normale 2 2" xfId="369"/>
    <cellStyle name="Normale 2 2 2" xfId="370"/>
    <cellStyle name="Normale 2 2 2 2" xfId="371"/>
    <cellStyle name="Normale 2 2 2 2 2" xfId="372"/>
    <cellStyle name="Normale 2 2 2 3" xfId="373"/>
    <cellStyle name="Normale 2 2 2 4" xfId="374"/>
    <cellStyle name="Normale 2 2 3" xfId="375"/>
    <cellStyle name="Normale 2 2 3 2" xfId="376"/>
    <cellStyle name="Normale 2 2 4" xfId="377"/>
    <cellStyle name="Normale 2 3" xfId="378"/>
    <cellStyle name="Normale 2 3 2" xfId="379"/>
    <cellStyle name="Normale 2 4" xfId="380"/>
    <cellStyle name="Normale 2 5" xfId="381"/>
    <cellStyle name="Normale 2 6" xfId="382"/>
    <cellStyle name="Normale 2 7" xfId="383"/>
    <cellStyle name="Normale 2_1 BILANCIO AOU" xfId="384"/>
    <cellStyle name="Normale 3" xfId="385"/>
    <cellStyle name="Normale 3 2" xfId="386"/>
    <cellStyle name="Normale 3 2 2" xfId="387"/>
    <cellStyle name="Normale 3 3" xfId="388"/>
    <cellStyle name="Normale 3 4" xfId="389"/>
    <cellStyle name="Normale 3_300614" xfId="390"/>
    <cellStyle name="Normale 4" xfId="391"/>
    <cellStyle name="Normale 4 2" xfId="392"/>
    <cellStyle name="Normale 4 2 2" xfId="393"/>
    <cellStyle name="Normale 4 2 3" xfId="394"/>
    <cellStyle name="Normale 4 2 4" xfId="395"/>
    <cellStyle name="Normale 4 3" xfId="396"/>
    <cellStyle name="Normale 4 3 2" xfId="397"/>
    <cellStyle name="Normale 4 3 3" xfId="398"/>
    <cellStyle name="Normale 4 4" xfId="399"/>
    <cellStyle name="Normale 4 5" xfId="400"/>
    <cellStyle name="Normale 4_300614" xfId="401"/>
    <cellStyle name="Normale 5" xfId="402"/>
    <cellStyle name="Normale 5 2" xfId="403"/>
    <cellStyle name="Normale 5 3" xfId="404"/>
    <cellStyle name="Normale 6" xfId="405"/>
    <cellStyle name="Normale 6 2" xfId="406"/>
    <cellStyle name="Normale 6 3" xfId="407"/>
    <cellStyle name="Normale 7" xfId="408"/>
    <cellStyle name="Normale 7 2" xfId="409"/>
    <cellStyle name="Normale 7 2 2" xfId="410"/>
    <cellStyle name="Normale 7 3" xfId="411"/>
    <cellStyle name="Normale 7 3 2" xfId="412"/>
    <cellStyle name="Normale 7 3 3" xfId="413"/>
    <cellStyle name="Normale 7 4" xfId="414"/>
    <cellStyle name="Normale 7_Allegati 1-2def" xfId="415"/>
    <cellStyle name="Normale 8" xfId="416"/>
    <cellStyle name="Normale 8 2" xfId="417"/>
    <cellStyle name="Normale 8 3" xfId="418"/>
    <cellStyle name="Normale 8 4" xfId="419"/>
    <cellStyle name="Normale 8 5" xfId="420"/>
    <cellStyle name="Normale 9" xfId="421"/>
    <cellStyle name="Normale 9 2" xfId="422"/>
    <cellStyle name="Normale 9 3" xfId="423"/>
    <cellStyle name="Normale 9 4" xfId="424"/>
    <cellStyle name="Nota 2" xfId="425"/>
    <cellStyle name="Nota 2 2" xfId="426"/>
    <cellStyle name="Nota 2 2 2" xfId="427"/>
    <cellStyle name="Nota 2 3" xfId="428"/>
    <cellStyle name="Nota 2 4" xfId="429"/>
    <cellStyle name="Nota 3" xfId="430"/>
    <cellStyle name="Output 2" xfId="431"/>
    <cellStyle name="Output 2 2" xfId="432"/>
    <cellStyle name="Output 2 2 2" xfId="433"/>
    <cellStyle name="Output 2 3" xfId="434"/>
    <cellStyle name="Output 2 4" xfId="435"/>
    <cellStyle name="Output 3" xfId="436"/>
    <cellStyle name="Percent 2" xfId="437"/>
    <cellStyle name="Percent 3" xfId="438"/>
    <cellStyle name="Percentuale 2" xfId="439"/>
    <cellStyle name="Percentuale 2 2" xfId="440"/>
    <cellStyle name="Percentuale 2 2 2" xfId="441"/>
    <cellStyle name="Percentuale 2 3" xfId="442"/>
    <cellStyle name="Percentuale 2 3 2" xfId="443"/>
    <cellStyle name="Percentuale 2 4" xfId="444"/>
    <cellStyle name="Percentuale 2 4 2" xfId="445"/>
    <cellStyle name="Percentuale 2 5" xfId="446"/>
    <cellStyle name="Percentuale 2 6" xfId="447"/>
    <cellStyle name="Percentuale 2 6 2" xfId="448"/>
    <cellStyle name="Percentuale 2 6 3" xfId="449"/>
    <cellStyle name="Percentuale 3" xfId="450"/>
    <cellStyle name="Percentuale 3 2" xfId="451"/>
    <cellStyle name="Percentuale 4" xfId="452"/>
    <cellStyle name="Percentuale 4 2" xfId="453"/>
    <cellStyle name="Percentuale 5" xfId="454"/>
    <cellStyle name="Percentuale 6" xfId="455"/>
    <cellStyle name="Percentuale 7" xfId="456"/>
    <cellStyle name="Percentuale 8" xfId="457"/>
    <cellStyle name="Percentuale 8 2" xfId="458"/>
    <cellStyle name="Percentuale 8 3" xfId="459"/>
    <cellStyle name="SAS FM Row drillable header" xfId="460"/>
    <cellStyle name="SAS FM Row header" xfId="461"/>
    <cellStyle name="SAS FM Row header 2" xfId="462"/>
    <cellStyle name="Testo avviso 2" xfId="463"/>
    <cellStyle name="Testo avviso 2 2" xfId="464"/>
    <cellStyle name="Testo avviso 2 2 2" xfId="465"/>
    <cellStyle name="Testo avviso 2 3" xfId="466"/>
    <cellStyle name="Testo avviso 2 4" xfId="467"/>
    <cellStyle name="Testo avviso 3" xfId="468"/>
    <cellStyle name="Testo descrittivo 2" xfId="469"/>
    <cellStyle name="Testo descrittivo 2 2" xfId="470"/>
    <cellStyle name="Testo descrittivo 2 2 2" xfId="471"/>
    <cellStyle name="Testo descrittivo 2 3" xfId="472"/>
    <cellStyle name="Testo descrittivo 2 4" xfId="473"/>
    <cellStyle name="Testo descrittivo 3" xfId="474"/>
    <cellStyle name="Titolo 1 2" xfId="475"/>
    <cellStyle name="Titolo 1 2 2" xfId="476"/>
    <cellStyle name="Titolo 1 2 2 2" xfId="477"/>
    <cellStyle name="Titolo 1 2 3" xfId="478"/>
    <cellStyle name="Titolo 1 2 4" xfId="479"/>
    <cellStyle name="Titolo 1 3" xfId="480"/>
    <cellStyle name="Titolo 2 2" xfId="481"/>
    <cellStyle name="Titolo 2 2 2" xfId="482"/>
    <cellStyle name="Titolo 2 2 2 2" xfId="483"/>
    <cellStyle name="Titolo 2 2 3" xfId="484"/>
    <cellStyle name="Titolo 2 2 4" xfId="485"/>
    <cellStyle name="Titolo 2 3" xfId="486"/>
    <cellStyle name="Titolo 3 2" xfId="487"/>
    <cellStyle name="Titolo 3 2 2" xfId="488"/>
    <cellStyle name="Titolo 3 2 2 2" xfId="489"/>
    <cellStyle name="Titolo 3 2 3" xfId="490"/>
    <cellStyle name="Titolo 3 2 4" xfId="491"/>
    <cellStyle name="Titolo 3 3" xfId="492"/>
    <cellStyle name="Titolo 4 2" xfId="493"/>
    <cellStyle name="Titolo 4 2 2" xfId="494"/>
    <cellStyle name="Titolo 4 2 2 2" xfId="495"/>
    <cellStyle name="Titolo 4 2 3" xfId="496"/>
    <cellStyle name="Titolo 4 2 4" xfId="497"/>
    <cellStyle name="Titolo 4 3" xfId="498"/>
    <cellStyle name="Titolo 5" xfId="499"/>
    <cellStyle name="Titolo 5 2" xfId="500"/>
    <cellStyle name="Titolo 5 2 2" xfId="501"/>
    <cellStyle name="Titolo 5 3" xfId="502"/>
    <cellStyle name="Titolo 5 4" xfId="503"/>
    <cellStyle name="Titolo 6" xfId="504"/>
    <cellStyle name="Titolo 7" xfId="505"/>
    <cellStyle name="Totale 2" xfId="506"/>
    <cellStyle name="Totale 2 2" xfId="507"/>
    <cellStyle name="Totale 2 2 2" xfId="508"/>
    <cellStyle name="Totale 2 3" xfId="509"/>
    <cellStyle name="Totale 2 4" xfId="510"/>
    <cellStyle name="Totale 3" xfId="511"/>
    <cellStyle name="Valore non valido 2" xfId="512"/>
    <cellStyle name="Valore non valido 2 2" xfId="513"/>
    <cellStyle name="Valore non valido 2 2 2" xfId="514"/>
    <cellStyle name="Valore non valido 2 3" xfId="515"/>
    <cellStyle name="Valore non valido 2 4" xfId="516"/>
    <cellStyle name="Valore non valido 3" xfId="517"/>
    <cellStyle name="Valore valido 2" xfId="518"/>
    <cellStyle name="Valore valido 2 2" xfId="519"/>
    <cellStyle name="Valore valido 2 2 2" xfId="520"/>
    <cellStyle name="Valore valido 2 3" xfId="521"/>
    <cellStyle name="Valore valido 2 4" xfId="522"/>
    <cellStyle name="Valore valido 3" xfId="523"/>
    <cellStyle name="Valuta (0)_% Attrezzature ed Edilizia" xfId="524"/>
    <cellStyle name="Valuta 2" xfId="525"/>
    <cellStyle name="Valuta 2 2" xfId="526"/>
    <cellStyle name="Valuta 2 2 2" xfId="527"/>
    <cellStyle name="Valuta 2 3" xfId="528"/>
    <cellStyle name="Valuta 2 4" xfId="529"/>
    <cellStyle name="Valuta 3" xfId="530"/>
    <cellStyle name="Valuta 3 2" xfId="5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ra.garbo/Desktop/nsis/File%20NSIS%20originali/Allegato%203_LA_%2008.0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Min"/>
      <sheetName val="Modello LA"/>
      <sheetName val="Allegato 3.a"/>
      <sheetName val="Allegato 3.b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4"/>
  <sheetViews>
    <sheetView tabSelected="1" topLeftCell="E14" zoomScale="115" zoomScaleNormal="115" zoomScaleSheetLayoutView="80" workbookViewId="0">
      <selection activeCell="G19" sqref="G19"/>
    </sheetView>
  </sheetViews>
  <sheetFormatPr defaultColWidth="9.109375" defaultRowHeight="13.2"/>
  <cols>
    <col min="1" max="1" width="10.21875" style="3" bestFit="1" customWidth="1"/>
    <col min="2" max="2" width="7.88671875" style="3" bestFit="1" customWidth="1"/>
    <col min="3" max="3" width="6.44140625" style="3" bestFit="1" customWidth="1"/>
    <col min="4" max="4" width="76.44140625" style="8" customWidth="1"/>
    <col min="5" max="9" width="13.6640625" style="250" customWidth="1"/>
    <col min="10" max="13" width="12.77734375" style="250" customWidth="1"/>
    <col min="14" max="14" width="12.44140625" style="250" customWidth="1"/>
    <col min="15" max="15" width="14.6640625" style="250" customWidth="1"/>
    <col min="16" max="16" width="10.33203125" style="250" customWidth="1"/>
    <col min="17" max="17" width="12.6640625" style="250" customWidth="1"/>
    <col min="18" max="18" width="14.33203125" style="250" bestFit="1" customWidth="1"/>
    <col min="19" max="19" width="10" style="2" bestFit="1" customWidth="1"/>
    <col min="20" max="16384" width="9.109375" style="2"/>
  </cols>
  <sheetData>
    <row r="1" spans="1:18" ht="35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8" thickBot="1">
      <c r="D2" s="4" t="s">
        <v>1</v>
      </c>
      <c r="E2" s="5"/>
      <c r="F2" s="5"/>
      <c r="G2" s="5"/>
      <c r="H2" s="6"/>
      <c r="I2" s="7"/>
      <c r="J2" s="4" t="s">
        <v>2</v>
      </c>
      <c r="K2" s="5"/>
      <c r="L2" s="5"/>
      <c r="M2" s="5"/>
      <c r="N2" s="5"/>
      <c r="O2" s="6"/>
      <c r="P2" s="7"/>
      <c r="Q2" s="7"/>
      <c r="R2" s="8"/>
    </row>
    <row r="3" spans="1:18" ht="12" customHeight="1" thickBot="1">
      <c r="D3" s="9"/>
      <c r="E3" s="7"/>
      <c r="F3" s="7"/>
      <c r="G3" s="7"/>
      <c r="H3" s="10"/>
      <c r="I3" s="7"/>
      <c r="J3" s="11"/>
      <c r="K3" s="12"/>
      <c r="L3" s="12"/>
      <c r="M3" s="12"/>
      <c r="N3" s="13"/>
      <c r="O3" s="14"/>
      <c r="P3" s="7"/>
      <c r="Q3" s="7"/>
      <c r="R3" s="8"/>
    </row>
    <row r="4" spans="1:18" ht="27.75" customHeight="1" thickBot="1">
      <c r="D4" s="15" t="s">
        <v>3</v>
      </c>
      <c r="E4" s="16" t="s">
        <v>4</v>
      </c>
      <c r="F4" s="7"/>
      <c r="G4" s="17" t="s">
        <v>5</v>
      </c>
      <c r="H4" s="16">
        <v>203</v>
      </c>
      <c r="I4" s="7"/>
      <c r="J4" s="18" t="s">
        <v>6</v>
      </c>
      <c r="K4" s="19"/>
      <c r="L4" s="20"/>
      <c r="M4" s="20"/>
      <c r="N4" s="21">
        <v>2019</v>
      </c>
      <c r="O4" s="10"/>
      <c r="P4" s="7"/>
      <c r="Q4" s="7"/>
      <c r="R4" s="8"/>
    </row>
    <row r="5" spans="1:18" ht="12" customHeight="1" thickBot="1">
      <c r="D5" s="22"/>
      <c r="E5" s="23"/>
      <c r="F5" s="23"/>
      <c r="G5" s="23"/>
      <c r="H5" s="24"/>
      <c r="I5" s="7"/>
      <c r="J5" s="25"/>
      <c r="K5" s="26"/>
      <c r="L5" s="23"/>
      <c r="M5" s="23"/>
      <c r="N5" s="23"/>
      <c r="O5" s="24"/>
      <c r="P5" s="7"/>
      <c r="Q5" s="7"/>
      <c r="R5" s="8"/>
    </row>
    <row r="6" spans="1:18" ht="13.8" thickBot="1">
      <c r="A6" s="27"/>
      <c r="B6" s="27"/>
      <c r="C6" s="2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9.5" customHeight="1" thickBot="1">
      <c r="A7" s="28"/>
      <c r="B7" s="29"/>
      <c r="C7" s="30"/>
      <c r="D7" s="31" t="s">
        <v>7</v>
      </c>
      <c r="E7" s="32" t="s">
        <v>8</v>
      </c>
      <c r="F7" s="33"/>
      <c r="G7" s="32" t="s">
        <v>9</v>
      </c>
      <c r="H7" s="33"/>
      <c r="I7" s="33"/>
      <c r="J7" s="32" t="s">
        <v>10</v>
      </c>
      <c r="K7" s="33"/>
      <c r="L7" s="33"/>
      <c r="M7" s="34"/>
      <c r="N7" s="35" t="s">
        <v>11</v>
      </c>
      <c r="O7" s="36" t="s">
        <v>12</v>
      </c>
      <c r="P7" s="35" t="s">
        <v>13</v>
      </c>
      <c r="Q7" s="36" t="s">
        <v>14</v>
      </c>
      <c r="R7" s="37" t="s">
        <v>15</v>
      </c>
    </row>
    <row r="8" spans="1:18" ht="69" customHeight="1" thickBot="1">
      <c r="A8" s="38"/>
      <c r="B8" s="39"/>
      <c r="C8" s="40"/>
      <c r="D8" s="41"/>
      <c r="E8" s="42" t="s">
        <v>16</v>
      </c>
      <c r="F8" s="43" t="s">
        <v>17</v>
      </c>
      <c r="G8" s="44" t="s">
        <v>18</v>
      </c>
      <c r="H8" s="43" t="s">
        <v>19</v>
      </c>
      <c r="I8" s="45" t="s">
        <v>20</v>
      </c>
      <c r="J8" s="46" t="s">
        <v>21</v>
      </c>
      <c r="K8" s="46" t="s">
        <v>22</v>
      </c>
      <c r="L8" s="46" t="s">
        <v>23</v>
      </c>
      <c r="M8" s="46" t="s">
        <v>24</v>
      </c>
      <c r="N8" s="47"/>
      <c r="O8" s="48"/>
      <c r="P8" s="47"/>
      <c r="Q8" s="48"/>
      <c r="R8" s="49"/>
    </row>
    <row r="9" spans="1:18" ht="20.100000000000001" customHeight="1" thickBot="1">
      <c r="A9" s="50" t="s">
        <v>25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</row>
    <row r="10" spans="1:18" ht="30.75" customHeight="1">
      <c r="A10" s="53" t="s">
        <v>26</v>
      </c>
      <c r="B10" s="54"/>
      <c r="C10" s="55"/>
      <c r="D10" s="56" t="s">
        <v>27</v>
      </c>
      <c r="E10" s="57">
        <v>1989197.9430687693</v>
      </c>
      <c r="F10" s="58">
        <v>10188.28286108441</v>
      </c>
      <c r="G10" s="59">
        <v>0</v>
      </c>
      <c r="H10" s="60">
        <v>44313.089150912871</v>
      </c>
      <c r="I10" s="60"/>
      <c r="J10" s="58">
        <v>1327718.7189458241</v>
      </c>
      <c r="K10" s="58">
        <v>3616.5277215252841</v>
      </c>
      <c r="L10" s="58">
        <v>102570.11063119731</v>
      </c>
      <c r="M10" s="60">
        <v>313923.9295456821</v>
      </c>
      <c r="N10" s="60">
        <v>38174.17779080676</v>
      </c>
      <c r="O10" s="60">
        <v>16783.589315253652</v>
      </c>
      <c r="P10" s="60">
        <v>1192.1799979638115</v>
      </c>
      <c r="Q10" s="60">
        <v>23742.182886430332</v>
      </c>
      <c r="R10" s="61">
        <f>SUM(E10:Q10)</f>
        <v>3871420.7319154497</v>
      </c>
    </row>
    <row r="11" spans="1:18" ht="24" customHeight="1">
      <c r="A11" s="62"/>
      <c r="B11" s="63" t="s">
        <v>28</v>
      </c>
      <c r="C11" s="64"/>
      <c r="D11" s="65" t="s">
        <v>29</v>
      </c>
      <c r="E11" s="66">
        <v>0</v>
      </c>
      <c r="F11" s="67">
        <v>0</v>
      </c>
      <c r="G11" s="68">
        <v>0</v>
      </c>
      <c r="H11" s="69">
        <v>0</v>
      </c>
      <c r="I11" s="69">
        <v>0</v>
      </c>
      <c r="J11" s="67">
        <v>0</v>
      </c>
      <c r="K11" s="67">
        <v>0</v>
      </c>
      <c r="L11" s="67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70">
        <f t="shared" ref="R11:R62" si="0">SUM(E11:Q11)</f>
        <v>0</v>
      </c>
    </row>
    <row r="12" spans="1:18" ht="26.25" customHeight="1" thickBot="1">
      <c r="A12" s="71"/>
      <c r="B12" s="72" t="s">
        <v>30</v>
      </c>
      <c r="C12" s="73"/>
      <c r="D12" s="74" t="s">
        <v>31</v>
      </c>
      <c r="E12" s="75">
        <v>0</v>
      </c>
      <c r="F12" s="76">
        <v>0</v>
      </c>
      <c r="G12" s="77">
        <v>0</v>
      </c>
      <c r="H12" s="78">
        <v>0</v>
      </c>
      <c r="I12" s="78">
        <v>0</v>
      </c>
      <c r="J12" s="76">
        <v>0</v>
      </c>
      <c r="K12" s="76">
        <v>0</v>
      </c>
      <c r="L12" s="76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9">
        <f t="shared" si="0"/>
        <v>0</v>
      </c>
    </row>
    <row r="13" spans="1:18" ht="30.75" customHeight="1" thickBot="1">
      <c r="A13" s="80" t="s">
        <v>32</v>
      </c>
      <c r="B13" s="81"/>
      <c r="C13" s="82"/>
      <c r="D13" s="83" t="s">
        <v>33</v>
      </c>
      <c r="E13" s="84">
        <v>0</v>
      </c>
      <c r="F13" s="85">
        <v>0</v>
      </c>
      <c r="G13" s="86">
        <v>0</v>
      </c>
      <c r="H13" s="87">
        <v>0</v>
      </c>
      <c r="I13" s="87">
        <v>0</v>
      </c>
      <c r="J13" s="85">
        <v>0</v>
      </c>
      <c r="K13" s="85">
        <v>0</v>
      </c>
      <c r="L13" s="85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8">
        <f t="shared" si="0"/>
        <v>0</v>
      </c>
    </row>
    <row r="14" spans="1:18" ht="21" customHeight="1" thickBot="1">
      <c r="A14" s="80" t="s">
        <v>34</v>
      </c>
      <c r="B14" s="81"/>
      <c r="C14" s="82"/>
      <c r="D14" s="83" t="s">
        <v>35</v>
      </c>
      <c r="E14" s="84">
        <v>33638.277271448918</v>
      </c>
      <c r="F14" s="85">
        <v>9114.7012859556944</v>
      </c>
      <c r="G14" s="86">
        <v>0</v>
      </c>
      <c r="H14" s="87">
        <v>47192.796306390868</v>
      </c>
      <c r="I14" s="87"/>
      <c r="J14" s="85">
        <v>1313986.437359594</v>
      </c>
      <c r="K14" s="85">
        <v>3579.1228282088568</v>
      </c>
      <c r="L14" s="85">
        <v>178924.88184751791</v>
      </c>
      <c r="M14" s="87">
        <v>196209.84976310539</v>
      </c>
      <c r="N14" s="87">
        <v>1161.1142858404876</v>
      </c>
      <c r="O14" s="87">
        <v>16116.993009223776</v>
      </c>
      <c r="P14" s="87">
        <v>1144.8300081709176</v>
      </c>
      <c r="Q14" s="87">
        <v>22799.211087495973</v>
      </c>
      <c r="R14" s="88">
        <f t="shared" si="0"/>
        <v>1823868.2150529528</v>
      </c>
    </row>
    <row r="15" spans="1:18" ht="20.100000000000001" customHeight="1" thickBot="1">
      <c r="A15" s="80" t="s">
        <v>36</v>
      </c>
      <c r="B15" s="81"/>
      <c r="C15" s="82"/>
      <c r="D15" s="83" t="s">
        <v>37</v>
      </c>
      <c r="E15" s="84">
        <v>45616.956878131183</v>
      </c>
      <c r="F15" s="85">
        <v>35971.472076393919</v>
      </c>
      <c r="G15" s="86">
        <v>0</v>
      </c>
      <c r="H15" s="87">
        <v>49414.171379200474</v>
      </c>
      <c r="I15" s="87">
        <v>170643.95563866873</v>
      </c>
      <c r="J15" s="85">
        <v>1582431.4162133399</v>
      </c>
      <c r="K15" s="85">
        <v>4310.3309477265675</v>
      </c>
      <c r="L15" s="85">
        <v>24675.149632436754</v>
      </c>
      <c r="M15" s="87">
        <v>137338.02227770889</v>
      </c>
      <c r="N15" s="87">
        <v>7198.2348390226107</v>
      </c>
      <c r="O15" s="87">
        <v>15694.474435857652</v>
      </c>
      <c r="P15" s="87">
        <v>1114.8174654141965</v>
      </c>
      <c r="Q15" s="87">
        <v>22201.513357091244</v>
      </c>
      <c r="R15" s="88">
        <f t="shared" si="0"/>
        <v>2096610.5151409921</v>
      </c>
    </row>
    <row r="16" spans="1:18" ht="20.100000000000001" customHeight="1" thickBot="1">
      <c r="A16" s="89" t="s">
        <v>38</v>
      </c>
      <c r="B16" s="90"/>
      <c r="C16" s="91"/>
      <c r="D16" s="92" t="s">
        <v>39</v>
      </c>
      <c r="E16" s="93">
        <v>17831.29047182095</v>
      </c>
      <c r="F16" s="94">
        <v>4952.667659308102</v>
      </c>
      <c r="G16" s="95">
        <v>0</v>
      </c>
      <c r="H16" s="96">
        <v>22984.493593763807</v>
      </c>
      <c r="I16" s="96"/>
      <c r="J16" s="94">
        <v>670311.28224805952</v>
      </c>
      <c r="K16" s="94">
        <v>1825.8380330933503</v>
      </c>
      <c r="L16" s="94">
        <v>24674.441254935344</v>
      </c>
      <c r="M16" s="96">
        <v>137338.02227770889</v>
      </c>
      <c r="N16" s="96">
        <v>565.80881475658873</v>
      </c>
      <c r="O16" s="96">
        <v>7853.7804789716502</v>
      </c>
      <c r="P16" s="96">
        <v>557.87351677623781</v>
      </c>
      <c r="Q16" s="96">
        <v>11110.012821402453</v>
      </c>
      <c r="R16" s="97">
        <f t="shared" si="0"/>
        <v>900005.51117059682</v>
      </c>
    </row>
    <row r="17" spans="1:18" ht="28.5" customHeight="1">
      <c r="A17" s="89" t="s">
        <v>40</v>
      </c>
      <c r="B17" s="54"/>
      <c r="C17" s="55"/>
      <c r="D17" s="56" t="s">
        <v>41</v>
      </c>
      <c r="E17" s="57">
        <v>0</v>
      </c>
      <c r="F17" s="58"/>
      <c r="G17" s="59"/>
      <c r="H17" s="60"/>
      <c r="I17" s="60"/>
      <c r="J17" s="58">
        <v>0</v>
      </c>
      <c r="K17" s="58">
        <v>0</v>
      </c>
      <c r="L17" s="58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1">
        <f t="shared" si="0"/>
        <v>0</v>
      </c>
    </row>
    <row r="18" spans="1:18" ht="13.8">
      <c r="A18" s="98"/>
      <c r="B18" s="63" t="s">
        <v>42</v>
      </c>
      <c r="C18" s="99"/>
      <c r="D18" s="65" t="s">
        <v>43</v>
      </c>
      <c r="E18" s="100">
        <v>0</v>
      </c>
      <c r="F18" s="101">
        <v>0</v>
      </c>
      <c r="G18" s="102">
        <v>0</v>
      </c>
      <c r="H18" s="103">
        <v>0</v>
      </c>
      <c r="I18" s="103">
        <v>0</v>
      </c>
      <c r="J18" s="101">
        <v>0</v>
      </c>
      <c r="K18" s="101">
        <v>0</v>
      </c>
      <c r="L18" s="101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4">
        <f t="shared" si="0"/>
        <v>0</v>
      </c>
    </row>
    <row r="19" spans="1:18" ht="13.8">
      <c r="A19" s="98"/>
      <c r="B19" s="105"/>
      <c r="C19" s="99" t="s">
        <v>44</v>
      </c>
      <c r="D19" s="106" t="s">
        <v>45</v>
      </c>
      <c r="E19" s="100">
        <v>0</v>
      </c>
      <c r="F19" s="101">
        <v>0</v>
      </c>
      <c r="G19" s="102">
        <v>0</v>
      </c>
      <c r="H19" s="103">
        <v>0</v>
      </c>
      <c r="I19" s="103">
        <v>0</v>
      </c>
      <c r="J19" s="101">
        <v>0</v>
      </c>
      <c r="K19" s="101">
        <v>0</v>
      </c>
      <c r="L19" s="101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4">
        <f t="shared" si="0"/>
        <v>0</v>
      </c>
    </row>
    <row r="20" spans="1:18" ht="13.8">
      <c r="A20" s="98"/>
      <c r="B20" s="105"/>
      <c r="C20" s="99" t="s">
        <v>46</v>
      </c>
      <c r="D20" s="106" t="s">
        <v>47</v>
      </c>
      <c r="E20" s="100">
        <v>2472.7024684449116</v>
      </c>
      <c r="F20" s="101">
        <v>2478.73284191938</v>
      </c>
      <c r="G20" s="102">
        <v>0</v>
      </c>
      <c r="H20" s="103">
        <v>5135.3781870769781</v>
      </c>
      <c r="I20" s="103">
        <v>661.8099674168152</v>
      </c>
      <c r="J20" s="101">
        <v>141825.94947194433</v>
      </c>
      <c r="K20" s="101">
        <v>386.31486517277904</v>
      </c>
      <c r="L20" s="101">
        <v>0</v>
      </c>
      <c r="M20" s="103">
        <v>0</v>
      </c>
      <c r="N20" s="103">
        <v>87.831158273440195</v>
      </c>
      <c r="O20" s="103">
        <v>1219.1514488691187</v>
      </c>
      <c r="P20" s="103">
        <v>86.599352768326327</v>
      </c>
      <c r="Q20" s="103">
        <v>1724.6201704304319</v>
      </c>
      <c r="R20" s="104">
        <f t="shared" si="0"/>
        <v>156079.08993231651</v>
      </c>
    </row>
    <row r="21" spans="1:18" ht="13.8">
      <c r="A21" s="98"/>
      <c r="B21" s="105"/>
      <c r="C21" s="99" t="s">
        <v>48</v>
      </c>
      <c r="D21" s="106" t="s">
        <v>49</v>
      </c>
      <c r="E21" s="100">
        <v>181038.95691141978</v>
      </c>
      <c r="F21" s="101">
        <v>4957.46568383876</v>
      </c>
      <c r="G21" s="102">
        <v>0</v>
      </c>
      <c r="H21" s="103">
        <v>24817.801210788803</v>
      </c>
      <c r="I21" s="103"/>
      <c r="J21" s="101">
        <v>1025083.7840071021</v>
      </c>
      <c r="K21" s="101">
        <v>2792.1907470666542</v>
      </c>
      <c r="L21" s="101">
        <v>0</v>
      </c>
      <c r="M21" s="103">
        <v>0</v>
      </c>
      <c r="N21" s="103">
        <v>634.82244548255346</v>
      </c>
      <c r="O21" s="103">
        <v>8811.7328679101593</v>
      </c>
      <c r="P21" s="103">
        <v>625.91925214561991</v>
      </c>
      <c r="Q21" s="103">
        <v>12465.138973947207</v>
      </c>
      <c r="R21" s="104">
        <f t="shared" si="0"/>
        <v>1261227.8120997015</v>
      </c>
    </row>
    <row r="22" spans="1:18" ht="27" customHeight="1" thickBot="1">
      <c r="A22" s="107"/>
      <c r="B22" s="108" t="s">
        <v>50</v>
      </c>
      <c r="C22" s="109"/>
      <c r="D22" s="74" t="s">
        <v>51</v>
      </c>
      <c r="E22" s="110">
        <v>0</v>
      </c>
      <c r="F22" s="111">
        <v>0</v>
      </c>
      <c r="G22" s="112">
        <v>0</v>
      </c>
      <c r="H22" s="113">
        <v>0</v>
      </c>
      <c r="I22" s="113">
        <v>0</v>
      </c>
      <c r="J22" s="111">
        <v>0</v>
      </c>
      <c r="K22" s="111">
        <v>0</v>
      </c>
      <c r="L22" s="111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4">
        <f t="shared" si="0"/>
        <v>0</v>
      </c>
    </row>
    <row r="23" spans="1:18" ht="17.25" customHeight="1" thickBot="1">
      <c r="A23" s="99"/>
      <c r="B23" s="99"/>
      <c r="C23" s="99" t="s">
        <v>52</v>
      </c>
      <c r="D23" s="106" t="s">
        <v>53</v>
      </c>
      <c r="E23" s="75">
        <v>220722.79053759665</v>
      </c>
      <c r="F23" s="76">
        <v>17680.71974676619</v>
      </c>
      <c r="G23" s="77">
        <v>0</v>
      </c>
      <c r="H23" s="78">
        <v>46621.268053732478</v>
      </c>
      <c r="I23" s="78">
        <v>171326.81450913372</v>
      </c>
      <c r="J23" s="76">
        <v>332923.63927282428</v>
      </c>
      <c r="K23" s="76">
        <v>906.83934285209216</v>
      </c>
      <c r="L23" s="76">
        <v>0</v>
      </c>
      <c r="M23" s="78">
        <v>0</v>
      </c>
      <c r="N23" s="78">
        <v>206.17573132993925</v>
      </c>
      <c r="O23" s="78">
        <v>2861.8481927563939</v>
      </c>
      <c r="P23" s="78">
        <v>203.28417888015341</v>
      </c>
      <c r="Q23" s="78">
        <v>4048.3904788989139</v>
      </c>
      <c r="R23" s="79">
        <f t="shared" si="0"/>
        <v>797501.77004477079</v>
      </c>
    </row>
    <row r="24" spans="1:18" ht="17.25" customHeight="1" thickBot="1">
      <c r="A24" s="99"/>
      <c r="B24" s="99"/>
      <c r="C24" s="99" t="s">
        <v>54</v>
      </c>
      <c r="D24" s="106" t="s">
        <v>55</v>
      </c>
      <c r="E24" s="75">
        <v>0</v>
      </c>
      <c r="F24" s="76">
        <v>0</v>
      </c>
      <c r="G24" s="77">
        <v>0</v>
      </c>
      <c r="H24" s="78">
        <v>0</v>
      </c>
      <c r="I24" s="78">
        <v>0</v>
      </c>
      <c r="J24" s="76">
        <v>0</v>
      </c>
      <c r="K24" s="76">
        <v>0</v>
      </c>
      <c r="L24" s="76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9">
        <f t="shared" si="0"/>
        <v>0</v>
      </c>
    </row>
    <row r="25" spans="1:18" ht="20.100000000000001" customHeight="1" thickBot="1">
      <c r="A25" s="80" t="s">
        <v>56</v>
      </c>
      <c r="B25" s="81"/>
      <c r="C25" s="82"/>
      <c r="D25" s="83" t="s">
        <v>57</v>
      </c>
      <c r="E25" s="115">
        <v>7404.9962980866412</v>
      </c>
      <c r="F25" s="87">
        <v>1124.0199669000799</v>
      </c>
      <c r="G25" s="87">
        <v>0</v>
      </c>
      <c r="H25" s="87">
        <v>9451.3468023262321</v>
      </c>
      <c r="I25" s="87"/>
      <c r="J25" s="87">
        <v>211620.92685847549</v>
      </c>
      <c r="K25" s="87">
        <v>576.42702292109482</v>
      </c>
      <c r="L25" s="87">
        <v>0</v>
      </c>
      <c r="M25" s="87">
        <v>137338.02227770889</v>
      </c>
      <c r="N25" s="87">
        <v>259.06238779602785</v>
      </c>
      <c r="O25" s="87">
        <v>3595.9480853678838</v>
      </c>
      <c r="P25" s="87">
        <v>255.42911593979653</v>
      </c>
      <c r="Q25" s="87">
        <v>5086.8533237595484</v>
      </c>
      <c r="R25" s="116">
        <f t="shared" si="0"/>
        <v>376713.03213928168</v>
      </c>
    </row>
    <row r="26" spans="1:18" ht="20.100000000000001" customHeight="1" thickBot="1">
      <c r="A26" s="80" t="s">
        <v>58</v>
      </c>
      <c r="B26" s="81"/>
      <c r="C26" s="73"/>
      <c r="D26" s="83" t="s">
        <v>59</v>
      </c>
      <c r="E26" s="117">
        <v>0</v>
      </c>
      <c r="F26" s="78">
        <v>0</v>
      </c>
      <c r="G26" s="78">
        <v>0</v>
      </c>
      <c r="H26" s="78">
        <v>96667.44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118">
        <f t="shared" si="0"/>
        <v>96667.44</v>
      </c>
    </row>
    <row r="27" spans="1:18" ht="20.100000000000001" customHeight="1" thickBot="1">
      <c r="A27" s="119">
        <v>19999</v>
      </c>
      <c r="B27" s="120"/>
      <c r="C27" s="73"/>
      <c r="D27" s="121" t="s">
        <v>60</v>
      </c>
      <c r="E27" s="122">
        <f>SUM(E10:E26)</f>
        <v>2497923.9139057184</v>
      </c>
      <c r="F27" s="122">
        <f t="shared" ref="F27:R27" si="1">SUM(F10:F26)</f>
        <v>86468.06212216655</v>
      </c>
      <c r="G27" s="122">
        <f t="shared" si="1"/>
        <v>0</v>
      </c>
      <c r="H27" s="122">
        <f t="shared" si="1"/>
        <v>346597.78468419251</v>
      </c>
      <c r="I27" s="122">
        <f t="shared" si="1"/>
        <v>342632.58011521923</v>
      </c>
      <c r="J27" s="122">
        <f t="shared" si="1"/>
        <v>6605902.1543771634</v>
      </c>
      <c r="K27" s="122">
        <f t="shared" si="1"/>
        <v>17993.591508566678</v>
      </c>
      <c r="L27" s="122">
        <f t="shared" si="1"/>
        <v>330844.58336608735</v>
      </c>
      <c r="M27" s="122">
        <f t="shared" si="1"/>
        <v>922147.84614191414</v>
      </c>
      <c r="N27" s="122">
        <f t="shared" si="1"/>
        <v>48287.227453308398</v>
      </c>
      <c r="O27" s="122">
        <f t="shared" si="1"/>
        <v>72937.517834210288</v>
      </c>
      <c r="P27" s="122">
        <f t="shared" si="1"/>
        <v>5180.9328880590601</v>
      </c>
      <c r="Q27" s="122">
        <f t="shared" si="1"/>
        <v>103177.92309945611</v>
      </c>
      <c r="R27" s="123">
        <f t="shared" si="1"/>
        <v>11380094.117496058</v>
      </c>
    </row>
    <row r="28" spans="1:18" ht="20.100000000000001" customHeight="1" thickBot="1">
      <c r="A28" s="124" t="s">
        <v>61</v>
      </c>
      <c r="B28" s="125"/>
      <c r="C28" s="125"/>
      <c r="D28" s="126"/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7">
        <f t="shared" si="0"/>
        <v>0</v>
      </c>
    </row>
    <row r="29" spans="1:18" ht="20.100000000000001" customHeight="1">
      <c r="A29" s="128" t="s">
        <v>62</v>
      </c>
      <c r="B29" s="129"/>
      <c r="C29" s="55"/>
      <c r="D29" s="130" t="s">
        <v>63</v>
      </c>
      <c r="E29" s="131">
        <v>0</v>
      </c>
      <c r="F29" s="132">
        <v>0</v>
      </c>
      <c r="G29" s="133">
        <v>0</v>
      </c>
      <c r="H29" s="133">
        <v>0</v>
      </c>
      <c r="I29" s="133">
        <v>0</v>
      </c>
      <c r="J29" s="132">
        <v>0</v>
      </c>
      <c r="K29" s="132">
        <v>0</v>
      </c>
      <c r="L29" s="132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4">
        <f t="shared" si="0"/>
        <v>0</v>
      </c>
    </row>
    <row r="30" spans="1:18" ht="20.100000000000001" customHeight="1">
      <c r="A30" s="135"/>
      <c r="B30" s="136" t="s">
        <v>64</v>
      </c>
      <c r="C30" s="137"/>
      <c r="D30" s="138" t="s">
        <v>65</v>
      </c>
      <c r="E30" s="131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9">
        <f t="shared" si="0"/>
        <v>0</v>
      </c>
    </row>
    <row r="31" spans="1:18" ht="20.100000000000001" customHeight="1">
      <c r="A31" s="99"/>
      <c r="B31" s="140"/>
      <c r="C31" s="99" t="s">
        <v>66</v>
      </c>
      <c r="D31" s="141" t="s">
        <v>67</v>
      </c>
      <c r="E31" s="131">
        <v>14520.405733293694</v>
      </c>
      <c r="F31" s="132">
        <v>220.54666645931843</v>
      </c>
      <c r="G31" s="142">
        <v>11530532.804134484</v>
      </c>
      <c r="H31" s="133">
        <v>16425.842941203457</v>
      </c>
      <c r="I31" s="133"/>
      <c r="J31" s="132">
        <v>56576.994545282105</v>
      </c>
      <c r="K31" s="132">
        <v>154.10814523730946</v>
      </c>
      <c r="L31" s="132">
        <v>0</v>
      </c>
      <c r="M31" s="133">
        <v>515770.52482605551</v>
      </c>
      <c r="N31" s="133">
        <v>516</v>
      </c>
      <c r="O31" s="133">
        <v>7159.2008799367013</v>
      </c>
      <c r="P31" s="133">
        <v>508.53580423994441</v>
      </c>
      <c r="Q31" s="133">
        <v>10127.45566037352</v>
      </c>
      <c r="R31" s="134">
        <f t="shared" si="0"/>
        <v>12152512.419336567</v>
      </c>
    </row>
    <row r="32" spans="1:18" ht="20.100000000000001" customHeight="1">
      <c r="A32" s="99"/>
      <c r="B32" s="140"/>
      <c r="C32" s="99" t="s">
        <v>68</v>
      </c>
      <c r="D32" s="141" t="s">
        <v>69</v>
      </c>
      <c r="E32" s="131">
        <v>0</v>
      </c>
      <c r="F32" s="132">
        <v>0</v>
      </c>
      <c r="G32" s="142">
        <v>128930.92</v>
      </c>
      <c r="H32" s="133">
        <v>0</v>
      </c>
      <c r="I32" s="133">
        <v>0</v>
      </c>
      <c r="J32" s="132">
        <v>0</v>
      </c>
      <c r="K32" s="132">
        <v>0</v>
      </c>
      <c r="L32" s="132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4">
        <f t="shared" si="0"/>
        <v>128930.92</v>
      </c>
    </row>
    <row r="33" spans="1:18" ht="20.100000000000001" customHeight="1">
      <c r="A33" s="99"/>
      <c r="B33" s="140"/>
      <c r="C33" s="99" t="s">
        <v>70</v>
      </c>
      <c r="D33" s="141" t="s">
        <v>71</v>
      </c>
      <c r="E33" s="131">
        <v>0</v>
      </c>
      <c r="F33" s="132">
        <v>0</v>
      </c>
      <c r="G33" s="142">
        <v>135023</v>
      </c>
      <c r="H33" s="133">
        <v>0</v>
      </c>
      <c r="I33" s="133">
        <v>0</v>
      </c>
      <c r="J33" s="132">
        <v>0</v>
      </c>
      <c r="K33" s="132">
        <v>0</v>
      </c>
      <c r="L33" s="132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4">
        <f t="shared" si="0"/>
        <v>135023</v>
      </c>
    </row>
    <row r="34" spans="1:18" ht="20.100000000000001" customHeight="1">
      <c r="A34" s="99"/>
      <c r="B34" s="140"/>
      <c r="C34" s="99" t="s">
        <v>72</v>
      </c>
      <c r="D34" s="141" t="s">
        <v>73</v>
      </c>
      <c r="E34" s="131">
        <v>0</v>
      </c>
      <c r="F34" s="132">
        <v>0</v>
      </c>
      <c r="G34" s="142">
        <v>402050</v>
      </c>
      <c r="H34" s="133">
        <v>0</v>
      </c>
      <c r="I34" s="133">
        <v>0</v>
      </c>
      <c r="J34" s="132">
        <v>0</v>
      </c>
      <c r="K34" s="132">
        <v>0</v>
      </c>
      <c r="L34" s="132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4">
        <f t="shared" si="0"/>
        <v>402050</v>
      </c>
    </row>
    <row r="35" spans="1:18" ht="20.100000000000001" customHeight="1">
      <c r="A35" s="99"/>
      <c r="B35" s="140"/>
      <c r="C35" s="99" t="s">
        <v>74</v>
      </c>
      <c r="D35" s="143" t="s">
        <v>75</v>
      </c>
      <c r="E35" s="131">
        <v>0</v>
      </c>
      <c r="F35" s="132">
        <v>0</v>
      </c>
      <c r="G35" s="133">
        <v>2857424.54</v>
      </c>
      <c r="H35" s="133">
        <v>0</v>
      </c>
      <c r="I35" s="133">
        <v>0</v>
      </c>
      <c r="J35" s="132">
        <v>0</v>
      </c>
      <c r="K35" s="132">
        <v>0</v>
      </c>
      <c r="L35" s="132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4">
        <f t="shared" si="0"/>
        <v>2857424.54</v>
      </c>
    </row>
    <row r="36" spans="1:18" ht="20.100000000000001" customHeight="1">
      <c r="A36" s="99"/>
      <c r="B36" s="140"/>
      <c r="C36" s="99" t="s">
        <v>76</v>
      </c>
      <c r="D36" s="141" t="s">
        <v>77</v>
      </c>
      <c r="E36" s="131">
        <v>0</v>
      </c>
      <c r="F36" s="132">
        <v>0</v>
      </c>
      <c r="G36" s="133">
        <v>0</v>
      </c>
      <c r="H36" s="133">
        <v>0</v>
      </c>
      <c r="I36" s="133">
        <v>0</v>
      </c>
      <c r="J36" s="132">
        <v>0</v>
      </c>
      <c r="K36" s="132">
        <v>0</v>
      </c>
      <c r="L36" s="132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44">
        <v>0</v>
      </c>
    </row>
    <row r="37" spans="1:18" ht="20.100000000000001" customHeight="1">
      <c r="A37" s="135"/>
      <c r="B37" s="136" t="s">
        <v>78</v>
      </c>
      <c r="C37" s="99"/>
      <c r="D37" s="138" t="s">
        <v>79</v>
      </c>
      <c r="E37" s="131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9">
        <v>0</v>
      </c>
    </row>
    <row r="38" spans="1:18" ht="20.100000000000001" customHeight="1">
      <c r="A38" s="99"/>
      <c r="B38" s="140"/>
      <c r="C38" s="99" t="s">
        <v>80</v>
      </c>
      <c r="D38" s="141" t="s">
        <v>81</v>
      </c>
      <c r="E38" s="131">
        <v>2307.1650063971506</v>
      </c>
      <c r="F38" s="133">
        <v>35.042929273372515</v>
      </c>
      <c r="G38" s="142">
        <v>2259664.0201784</v>
      </c>
      <c r="H38" s="133">
        <v>2609.9222522154678</v>
      </c>
      <c r="I38" s="133"/>
      <c r="J38" s="133">
        <v>24516.697636288915</v>
      </c>
      <c r="K38" s="133">
        <v>66.780196269500777</v>
      </c>
      <c r="L38" s="133">
        <v>0</v>
      </c>
      <c r="M38" s="133">
        <v>71634.795114729946</v>
      </c>
      <c r="N38" s="133">
        <v>81.951216301107266</v>
      </c>
      <c r="O38" s="133">
        <v>1137.5341741370858</v>
      </c>
      <c r="P38" s="133">
        <v>80.801875208778682</v>
      </c>
      <c r="Q38" s="133">
        <v>1609.1638024878</v>
      </c>
      <c r="R38" s="139">
        <f t="shared" si="0"/>
        <v>2363743.8743817094</v>
      </c>
    </row>
    <row r="39" spans="1:18" ht="20.100000000000001" customHeight="1">
      <c r="A39" s="99"/>
      <c r="B39" s="140"/>
      <c r="C39" s="99" t="s">
        <v>82</v>
      </c>
      <c r="D39" s="141" t="s">
        <v>83</v>
      </c>
      <c r="E39" s="131">
        <v>0</v>
      </c>
      <c r="F39" s="132">
        <v>0</v>
      </c>
      <c r="G39" s="142">
        <v>2540.48</v>
      </c>
      <c r="H39" s="133">
        <v>0</v>
      </c>
      <c r="I39" s="133">
        <v>0</v>
      </c>
      <c r="J39" s="132">
        <v>0</v>
      </c>
      <c r="K39" s="132">
        <v>0</v>
      </c>
      <c r="L39" s="132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9">
        <f t="shared" si="0"/>
        <v>2540.48</v>
      </c>
    </row>
    <row r="40" spans="1:18" ht="20.100000000000001" customHeight="1">
      <c r="A40" s="99"/>
      <c r="B40" s="140"/>
      <c r="C40" s="99" t="s">
        <v>84</v>
      </c>
      <c r="D40" s="141" t="s">
        <v>85</v>
      </c>
      <c r="E40" s="131">
        <v>0</v>
      </c>
      <c r="F40" s="132">
        <v>0</v>
      </c>
      <c r="G40" s="142">
        <v>0</v>
      </c>
      <c r="H40" s="133">
        <v>0</v>
      </c>
      <c r="I40" s="133">
        <v>0</v>
      </c>
      <c r="J40" s="132">
        <v>0</v>
      </c>
      <c r="K40" s="132">
        <v>0</v>
      </c>
      <c r="L40" s="132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9">
        <v>0</v>
      </c>
    </row>
    <row r="41" spans="1:18" ht="20.100000000000001" customHeight="1">
      <c r="A41" s="99"/>
      <c r="B41" s="140"/>
      <c r="C41" s="99" t="s">
        <v>86</v>
      </c>
      <c r="D41" s="143" t="s">
        <v>87</v>
      </c>
      <c r="E41" s="131">
        <v>0</v>
      </c>
      <c r="F41" s="132">
        <v>0</v>
      </c>
      <c r="G41" s="142">
        <v>54007.260000000009</v>
      </c>
      <c r="H41" s="133">
        <v>0</v>
      </c>
      <c r="I41" s="133">
        <v>0</v>
      </c>
      <c r="J41" s="132">
        <v>0</v>
      </c>
      <c r="K41" s="132">
        <v>0</v>
      </c>
      <c r="L41" s="132">
        <v>0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4">
        <f t="shared" si="0"/>
        <v>54007.260000000009</v>
      </c>
    </row>
    <row r="42" spans="1:18" ht="20.100000000000001" customHeight="1">
      <c r="A42" s="99"/>
      <c r="B42" s="145"/>
      <c r="C42" s="99" t="s">
        <v>88</v>
      </c>
      <c r="D42" s="141" t="s">
        <v>89</v>
      </c>
      <c r="E42" s="146">
        <v>0</v>
      </c>
      <c r="F42" s="147">
        <v>0</v>
      </c>
      <c r="G42" s="148">
        <v>0</v>
      </c>
      <c r="H42" s="149">
        <v>0</v>
      </c>
      <c r="I42" s="149">
        <v>0</v>
      </c>
      <c r="J42" s="147">
        <v>0</v>
      </c>
      <c r="K42" s="147">
        <v>0</v>
      </c>
      <c r="L42" s="147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50">
        <v>0</v>
      </c>
    </row>
    <row r="43" spans="1:18" ht="20.100000000000001" customHeight="1">
      <c r="A43" s="151"/>
      <c r="B43" s="152" t="s">
        <v>90</v>
      </c>
      <c r="C43" s="153"/>
      <c r="D43" s="154" t="s">
        <v>91</v>
      </c>
      <c r="E43" s="146">
        <v>0</v>
      </c>
      <c r="F43" s="147">
        <v>0</v>
      </c>
      <c r="G43" s="148">
        <v>0</v>
      </c>
      <c r="H43" s="149">
        <v>0</v>
      </c>
      <c r="I43" s="149">
        <v>0</v>
      </c>
      <c r="J43" s="147">
        <v>0</v>
      </c>
      <c r="K43" s="147">
        <v>0</v>
      </c>
      <c r="L43" s="147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50">
        <v>0</v>
      </c>
    </row>
    <row r="44" spans="1:18" ht="20.100000000000001" customHeight="1">
      <c r="A44" s="99"/>
      <c r="B44" s="140"/>
      <c r="C44" s="153" t="s">
        <v>92</v>
      </c>
      <c r="D44" s="155" t="s">
        <v>93</v>
      </c>
      <c r="E44" s="146">
        <v>152832.2632697144</v>
      </c>
      <c r="F44" s="147">
        <v>33000.919247801285</v>
      </c>
      <c r="G44" s="148">
        <v>163948.41231122389</v>
      </c>
      <c r="H44" s="149">
        <v>31125.457558365495</v>
      </c>
      <c r="I44" s="149">
        <v>401201.13771988184</v>
      </c>
      <c r="J44" s="147">
        <v>255542.25130080059</v>
      </c>
      <c r="K44" s="147">
        <v>696.06282013113332</v>
      </c>
      <c r="L44" s="147">
        <v>0</v>
      </c>
      <c r="M44" s="149">
        <v>489182.98910358554</v>
      </c>
      <c r="N44" s="149">
        <v>614.20485787682503</v>
      </c>
      <c r="O44" s="149">
        <v>8525.5478477439065</v>
      </c>
      <c r="P44" s="149">
        <v>605.59081998784575</v>
      </c>
      <c r="Q44" s="149">
        <v>12060.299641876049</v>
      </c>
      <c r="R44" s="150">
        <f t="shared" si="0"/>
        <v>1549335.1364989886</v>
      </c>
    </row>
    <row r="45" spans="1:18" ht="20.100000000000001" customHeight="1" thickBot="1">
      <c r="A45" s="156"/>
      <c r="B45" s="157"/>
      <c r="C45" s="158" t="s">
        <v>94</v>
      </c>
      <c r="D45" s="159" t="s">
        <v>95</v>
      </c>
      <c r="E45" s="160">
        <v>0</v>
      </c>
      <c r="F45" s="161">
        <v>0</v>
      </c>
      <c r="G45" s="162">
        <v>0</v>
      </c>
      <c r="H45" s="163">
        <v>0</v>
      </c>
      <c r="I45" s="163">
        <v>0</v>
      </c>
      <c r="J45" s="161">
        <v>0</v>
      </c>
      <c r="K45" s="161">
        <v>0</v>
      </c>
      <c r="L45" s="161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4">
        <v>0</v>
      </c>
    </row>
    <row r="46" spans="1:18" ht="20.100000000000001" customHeight="1" thickBot="1">
      <c r="A46" s="165" t="s">
        <v>96</v>
      </c>
      <c r="B46" s="166"/>
      <c r="C46" s="167"/>
      <c r="D46" s="168" t="s">
        <v>97</v>
      </c>
      <c r="E46" s="169">
        <v>9394.1835408747538</v>
      </c>
      <c r="F46" s="170">
        <v>1841.2618465406815</v>
      </c>
      <c r="G46" s="171">
        <v>2798170.326486032</v>
      </c>
      <c r="H46" s="172">
        <v>11049.362515503199</v>
      </c>
      <c r="I46" s="172">
        <v>0</v>
      </c>
      <c r="J46" s="170">
        <v>56576.994545282105</v>
      </c>
      <c r="K46" s="170">
        <v>154.10814523730946</v>
      </c>
      <c r="L46" s="170">
        <v>0</v>
      </c>
      <c r="M46" s="172">
        <v>286539.18045891979</v>
      </c>
      <c r="N46" s="172">
        <v>302.11071788677964</v>
      </c>
      <c r="O46" s="172">
        <v>4193.4858502479201</v>
      </c>
      <c r="P46" s="172">
        <v>297.87370618430083</v>
      </c>
      <c r="Q46" s="172">
        <v>5932.134427154816</v>
      </c>
      <c r="R46" s="173">
        <f t="shared" si="0"/>
        <v>3174451.0222398639</v>
      </c>
    </row>
    <row r="47" spans="1:18" ht="20.100000000000001" customHeight="1" thickBot="1">
      <c r="A47" s="174" t="s">
        <v>98</v>
      </c>
      <c r="B47" s="175"/>
      <c r="C47" s="176"/>
      <c r="D47" s="177" t="s">
        <v>99</v>
      </c>
      <c r="E47" s="178">
        <v>0</v>
      </c>
      <c r="F47" s="179">
        <v>0</v>
      </c>
      <c r="G47" s="180">
        <v>21979.800000000003</v>
      </c>
      <c r="H47" s="181">
        <v>0</v>
      </c>
      <c r="I47" s="181">
        <v>0</v>
      </c>
      <c r="J47" s="179">
        <v>0</v>
      </c>
      <c r="K47" s="179">
        <v>0</v>
      </c>
      <c r="L47" s="179">
        <v>0</v>
      </c>
      <c r="M47" s="181">
        <v>0</v>
      </c>
      <c r="N47" s="181">
        <v>0</v>
      </c>
      <c r="O47" s="181">
        <v>0</v>
      </c>
      <c r="P47" s="181">
        <v>0</v>
      </c>
      <c r="Q47" s="181">
        <v>0</v>
      </c>
      <c r="R47" s="182">
        <f t="shared" si="0"/>
        <v>21979.800000000003</v>
      </c>
    </row>
    <row r="48" spans="1:18" ht="20.100000000000001" customHeight="1" thickBot="1">
      <c r="A48" s="53" t="s">
        <v>100</v>
      </c>
      <c r="B48" s="183"/>
      <c r="C48" s="183"/>
      <c r="D48" s="130" t="s">
        <v>101</v>
      </c>
      <c r="E48" s="184">
        <v>132531.31083275418</v>
      </c>
      <c r="F48" s="185">
        <v>54044.014770738773</v>
      </c>
      <c r="G48" s="186">
        <v>2038456.52</v>
      </c>
      <c r="H48" s="185">
        <v>97882.133232945387</v>
      </c>
      <c r="I48" s="185">
        <v>0</v>
      </c>
      <c r="J48" s="185">
        <v>4050457.7525781947</v>
      </c>
      <c r="K48" s="185">
        <v>11032.903685124409</v>
      </c>
      <c r="L48" s="185">
        <v>614646.46620960173</v>
      </c>
      <c r="M48" s="185">
        <v>0</v>
      </c>
      <c r="N48" s="185">
        <v>29259.556141503908</v>
      </c>
      <c r="O48" s="185">
        <v>42661.911286973642</v>
      </c>
      <c r="P48" s="185">
        <v>3030.3814253255205</v>
      </c>
      <c r="Q48" s="185">
        <v>60349.838227955152</v>
      </c>
      <c r="R48" s="187">
        <f t="shared" si="0"/>
        <v>7134352.788391117</v>
      </c>
    </row>
    <row r="49" spans="1:18" ht="20.100000000000001" customHeight="1">
      <c r="A49" s="188" t="s">
        <v>102</v>
      </c>
      <c r="B49" s="189"/>
      <c r="C49" s="55"/>
      <c r="D49" s="56" t="s">
        <v>103</v>
      </c>
      <c r="E49" s="190">
        <v>0</v>
      </c>
      <c r="F49" s="185">
        <v>0</v>
      </c>
      <c r="G49" s="185">
        <v>0</v>
      </c>
      <c r="H49" s="185">
        <v>0</v>
      </c>
      <c r="I49" s="185">
        <v>0</v>
      </c>
      <c r="J49" s="185">
        <v>0</v>
      </c>
      <c r="K49" s="185"/>
      <c r="L49" s="185">
        <v>0</v>
      </c>
      <c r="M49" s="185">
        <v>182154.62373755663</v>
      </c>
      <c r="N49" s="185">
        <v>235.58553203252956</v>
      </c>
      <c r="O49" s="185">
        <v>0</v>
      </c>
      <c r="P49" s="185">
        <v>0</v>
      </c>
      <c r="Q49" s="185">
        <v>0</v>
      </c>
      <c r="R49" s="191">
        <f t="shared" si="0"/>
        <v>182390.20926958916</v>
      </c>
    </row>
    <row r="50" spans="1:18" ht="20.100000000000001" customHeight="1">
      <c r="A50" s="151"/>
      <c r="B50" s="136" t="s">
        <v>104</v>
      </c>
      <c r="C50" s="137"/>
      <c r="D50" s="192" t="s">
        <v>105</v>
      </c>
      <c r="E50" s="131">
        <v>11505.618998049027</v>
      </c>
      <c r="F50" s="132">
        <v>2459.9404032229941</v>
      </c>
      <c r="G50" s="142">
        <v>23074679.189999998</v>
      </c>
      <c r="H50" s="133">
        <v>13015.441446649655</v>
      </c>
      <c r="I50" s="133">
        <v>6343.3083819850326</v>
      </c>
      <c r="J50" s="132">
        <v>258270.7238321114</v>
      </c>
      <c r="K50" s="132">
        <v>703.4948133734523</v>
      </c>
      <c r="L50" s="132"/>
      <c r="M50" s="133">
        <v>97048.890912513045</v>
      </c>
      <c r="N50" s="133">
        <v>408.68315381554288</v>
      </c>
      <c r="O50" s="133">
        <v>5672.7779628210583</v>
      </c>
      <c r="P50" s="133">
        <v>402.95149584115967</v>
      </c>
      <c r="Q50" s="133">
        <v>8024.7514007627969</v>
      </c>
      <c r="R50" s="134">
        <f t="shared" si="0"/>
        <v>23478535.77280115</v>
      </c>
    </row>
    <row r="51" spans="1:18" ht="20.100000000000001" customHeight="1">
      <c r="A51" s="151"/>
      <c r="B51" s="136" t="s">
        <v>106</v>
      </c>
      <c r="C51" s="137"/>
      <c r="D51" s="192" t="s">
        <v>107</v>
      </c>
      <c r="E51" s="131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9">
        <f t="shared" si="0"/>
        <v>0</v>
      </c>
    </row>
    <row r="52" spans="1:18" ht="17.25" customHeight="1">
      <c r="A52" s="153"/>
      <c r="B52" s="145"/>
      <c r="C52" s="99" t="s">
        <v>108</v>
      </c>
      <c r="D52" s="193" t="s">
        <v>109</v>
      </c>
      <c r="E52" s="146">
        <v>15424953.527728155</v>
      </c>
      <c r="F52" s="147">
        <v>2399.9214129546426</v>
      </c>
      <c r="G52" s="149">
        <v>7827365.9900000002</v>
      </c>
      <c r="H52" s="149">
        <v>1875.370893193008</v>
      </c>
      <c r="I52" s="149"/>
      <c r="J52" s="147">
        <v>106260</v>
      </c>
      <c r="K52" s="147">
        <v>289</v>
      </c>
      <c r="L52" s="147">
        <v>102150</v>
      </c>
      <c r="M52" s="149">
        <v>0</v>
      </c>
      <c r="N52" s="149">
        <v>0</v>
      </c>
      <c r="O52" s="149">
        <v>817.380088</v>
      </c>
      <c r="P52" s="149">
        <v>58.060535999999999</v>
      </c>
      <c r="Q52" s="149">
        <v>1156.2715919999994</v>
      </c>
      <c r="R52" s="150">
        <f t="shared" si="0"/>
        <v>23467325.522250302</v>
      </c>
    </row>
    <row r="53" spans="1:18" ht="24.75" customHeight="1">
      <c r="A53" s="153"/>
      <c r="B53" s="145"/>
      <c r="C53" s="99" t="s">
        <v>110</v>
      </c>
      <c r="D53" s="193" t="s">
        <v>111</v>
      </c>
      <c r="E53" s="146">
        <v>5907760.1233681552</v>
      </c>
      <c r="F53" s="147">
        <v>628.48534721537317</v>
      </c>
      <c r="G53" s="149">
        <v>0</v>
      </c>
      <c r="H53" s="149">
        <v>1875.370893193008</v>
      </c>
      <c r="I53" s="149">
        <v>1230373.3587999977</v>
      </c>
      <c r="J53" s="147">
        <v>0</v>
      </c>
      <c r="K53" s="147">
        <v>0</v>
      </c>
      <c r="L53" s="147">
        <v>70015.661791983759</v>
      </c>
      <c r="M53" s="149">
        <v>0</v>
      </c>
      <c r="N53" s="149">
        <v>0</v>
      </c>
      <c r="O53" s="149">
        <v>817.380088</v>
      </c>
      <c r="P53" s="149">
        <v>58.060535999999999</v>
      </c>
      <c r="Q53" s="149">
        <v>1156.2715919999994</v>
      </c>
      <c r="R53" s="150">
        <f t="shared" si="0"/>
        <v>7212684.7124165446</v>
      </c>
    </row>
    <row r="54" spans="1:18" ht="20.100000000000001" customHeight="1" thickBot="1">
      <c r="A54" s="99"/>
      <c r="B54" s="136" t="s">
        <v>112</v>
      </c>
      <c r="C54" s="137"/>
      <c r="D54" s="192" t="s">
        <v>113</v>
      </c>
      <c r="E54" s="146">
        <v>2165569.71237631</v>
      </c>
      <c r="F54" s="147">
        <v>271.29855802467119</v>
      </c>
      <c r="G54" s="149">
        <v>0</v>
      </c>
      <c r="H54" s="149">
        <v>3750.741786386016</v>
      </c>
      <c r="I54" s="149"/>
      <c r="J54" s="147">
        <v>0</v>
      </c>
      <c r="K54" s="147">
        <v>0</v>
      </c>
      <c r="L54" s="147">
        <v>0</v>
      </c>
      <c r="M54" s="149">
        <v>0</v>
      </c>
      <c r="N54" s="149">
        <v>0</v>
      </c>
      <c r="O54" s="149">
        <v>1634.760176</v>
      </c>
      <c r="P54" s="149">
        <v>116.121072</v>
      </c>
      <c r="Q54" s="149">
        <v>2312.5431839999987</v>
      </c>
      <c r="R54" s="150">
        <f t="shared" si="0"/>
        <v>2173655.1771527207</v>
      </c>
    </row>
    <row r="55" spans="1:18" ht="20.100000000000001" customHeight="1">
      <c r="A55" s="188" t="s">
        <v>114</v>
      </c>
      <c r="B55" s="194"/>
      <c r="C55" s="55"/>
      <c r="D55" s="195" t="s">
        <v>115</v>
      </c>
      <c r="E55" s="190">
        <v>0</v>
      </c>
      <c r="F55" s="196">
        <v>0</v>
      </c>
      <c r="G55" s="185">
        <v>0</v>
      </c>
      <c r="H55" s="185">
        <v>0</v>
      </c>
      <c r="I55" s="185">
        <v>0</v>
      </c>
      <c r="J55" s="196">
        <v>0</v>
      </c>
      <c r="K55" s="196">
        <v>0</v>
      </c>
      <c r="L55" s="196">
        <v>0</v>
      </c>
      <c r="M55" s="185">
        <v>0</v>
      </c>
      <c r="N55" s="185">
        <v>0</v>
      </c>
      <c r="O55" s="185">
        <v>0</v>
      </c>
      <c r="P55" s="185">
        <v>0</v>
      </c>
      <c r="Q55" s="185">
        <v>0</v>
      </c>
      <c r="R55" s="187">
        <f t="shared" si="0"/>
        <v>0</v>
      </c>
    </row>
    <row r="56" spans="1:18" ht="20.100000000000001" customHeight="1">
      <c r="A56" s="151"/>
      <c r="B56" s="152" t="s">
        <v>116</v>
      </c>
      <c r="C56" s="64"/>
      <c r="D56" s="65" t="s">
        <v>117</v>
      </c>
      <c r="E56" s="146">
        <v>0</v>
      </c>
      <c r="F56" s="147">
        <v>0</v>
      </c>
      <c r="G56" s="149">
        <v>0</v>
      </c>
      <c r="H56" s="149">
        <v>0</v>
      </c>
      <c r="I56" s="149">
        <v>0</v>
      </c>
      <c r="J56" s="147">
        <v>0</v>
      </c>
      <c r="K56" s="147">
        <v>0</v>
      </c>
      <c r="L56" s="147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97">
        <f t="shared" si="0"/>
        <v>0</v>
      </c>
    </row>
    <row r="57" spans="1:18" ht="22.5" customHeight="1">
      <c r="A57" s="151"/>
      <c r="B57" s="152"/>
      <c r="C57" s="99" t="s">
        <v>118</v>
      </c>
      <c r="D57" s="65" t="s">
        <v>119</v>
      </c>
      <c r="E57" s="146">
        <v>0</v>
      </c>
      <c r="F57" s="147">
        <v>0</v>
      </c>
      <c r="G57" s="149">
        <v>928702.83795792342</v>
      </c>
      <c r="H57" s="149">
        <v>0</v>
      </c>
      <c r="I57" s="149">
        <v>0</v>
      </c>
      <c r="J57" s="147">
        <v>31786.294802617951</v>
      </c>
      <c r="K57" s="147">
        <v>86.581603978224479</v>
      </c>
      <c r="L57" s="147">
        <v>97.340215447865518</v>
      </c>
      <c r="M57" s="149">
        <v>108607.65998932597</v>
      </c>
      <c r="N57" s="149">
        <v>0</v>
      </c>
      <c r="O57" s="149">
        <v>0</v>
      </c>
      <c r="P57" s="149">
        <v>0</v>
      </c>
      <c r="Q57" s="149">
        <v>0</v>
      </c>
      <c r="R57" s="197">
        <f t="shared" si="0"/>
        <v>1069280.7145692934</v>
      </c>
    </row>
    <row r="58" spans="1:18" ht="20.100000000000001" customHeight="1">
      <c r="A58" s="198"/>
      <c r="B58" s="152"/>
      <c r="C58" s="99" t="s">
        <v>120</v>
      </c>
      <c r="D58" s="65" t="s">
        <v>121</v>
      </c>
      <c r="E58" s="199">
        <v>0</v>
      </c>
      <c r="F58" s="200">
        <v>0</v>
      </c>
      <c r="G58" s="142">
        <v>1357754.7887656887</v>
      </c>
      <c r="H58" s="142">
        <v>0</v>
      </c>
      <c r="I58" s="142">
        <v>0</v>
      </c>
      <c r="J58" s="200">
        <v>46471.263165589458</v>
      </c>
      <c r="K58" s="200">
        <v>126.58148830355442</v>
      </c>
      <c r="L58" s="200">
        <v>142.31047678763659</v>
      </c>
      <c r="M58" s="142">
        <v>158783.37442296487</v>
      </c>
      <c r="N58" s="142">
        <v>0</v>
      </c>
      <c r="O58" s="142">
        <v>0</v>
      </c>
      <c r="P58" s="142">
        <v>0</v>
      </c>
      <c r="Q58" s="142">
        <v>0</v>
      </c>
      <c r="R58" s="134">
        <f t="shared" si="0"/>
        <v>1563278.3183193342</v>
      </c>
    </row>
    <row r="59" spans="1:18" ht="20.100000000000001" customHeight="1">
      <c r="A59" s="198"/>
      <c r="B59" s="152"/>
      <c r="C59" s="99" t="s">
        <v>122</v>
      </c>
      <c r="D59" s="65" t="s">
        <v>123</v>
      </c>
      <c r="E59" s="199">
        <v>0</v>
      </c>
      <c r="F59" s="200">
        <v>408</v>
      </c>
      <c r="G59" s="142">
        <v>1704482.9332763881</v>
      </c>
      <c r="H59" s="142">
        <v>0</v>
      </c>
      <c r="I59" s="142">
        <v>0</v>
      </c>
      <c r="J59" s="200">
        <v>58338.57159550205</v>
      </c>
      <c r="K59" s="200">
        <v>158.90644486569866</v>
      </c>
      <c r="L59" s="200">
        <v>178.65212549275151</v>
      </c>
      <c r="M59" s="142">
        <v>199331.68642182843</v>
      </c>
      <c r="N59" s="142">
        <v>520</v>
      </c>
      <c r="O59" s="142">
        <v>0</v>
      </c>
      <c r="P59" s="142">
        <v>0</v>
      </c>
      <c r="Q59" s="142">
        <v>0</v>
      </c>
      <c r="R59" s="134">
        <f t="shared" si="0"/>
        <v>1963418.749864077</v>
      </c>
    </row>
    <row r="60" spans="1:18" ht="20.100000000000001" customHeight="1">
      <c r="A60" s="201"/>
      <c r="B60" s="152" t="s">
        <v>124</v>
      </c>
      <c r="C60" s="64"/>
      <c r="D60" s="65" t="s">
        <v>125</v>
      </c>
      <c r="E60" s="199">
        <v>16724.613468403655</v>
      </c>
      <c r="F60" s="200">
        <v>254.02580451451084</v>
      </c>
      <c r="G60" s="142">
        <v>1294089.21</v>
      </c>
      <c r="H60" s="142">
        <v>18919.297375722854</v>
      </c>
      <c r="I60" s="142">
        <v>0</v>
      </c>
      <c r="J60" s="200">
        <v>249785.80073753535</v>
      </c>
      <c r="K60" s="200">
        <v>680.38302083134806</v>
      </c>
      <c r="L60" s="200">
        <v>2091.5140886412682</v>
      </c>
      <c r="M60" s="142">
        <v>469335.27596487536</v>
      </c>
      <c r="N60" s="142">
        <v>115926.87345541011</v>
      </c>
      <c r="O60" s="142">
        <v>8245.9725753432485</v>
      </c>
      <c r="P60" s="142">
        <v>585.7318946161181</v>
      </c>
      <c r="Q60" s="142">
        <v>11664.810505244986</v>
      </c>
      <c r="R60" s="144">
        <f t="shared" si="0"/>
        <v>2188303.5088911382</v>
      </c>
    </row>
    <row r="61" spans="1:18" ht="23.25" customHeight="1">
      <c r="A61" s="202" t="s">
        <v>126</v>
      </c>
      <c r="B61" s="189"/>
      <c r="C61" s="64"/>
      <c r="D61" s="203" t="s">
        <v>127</v>
      </c>
      <c r="E61" s="204">
        <v>0</v>
      </c>
      <c r="F61" s="205">
        <v>0</v>
      </c>
      <c r="G61" s="148">
        <v>0</v>
      </c>
      <c r="H61" s="148">
        <v>0</v>
      </c>
      <c r="I61" s="148">
        <v>0</v>
      </c>
      <c r="J61" s="205">
        <v>0</v>
      </c>
      <c r="K61" s="205">
        <v>0</v>
      </c>
      <c r="L61" s="205">
        <v>0</v>
      </c>
      <c r="M61" s="148">
        <v>0</v>
      </c>
      <c r="N61" s="148">
        <v>0</v>
      </c>
      <c r="O61" s="148">
        <v>0</v>
      </c>
      <c r="P61" s="148">
        <v>0</v>
      </c>
      <c r="Q61" s="148">
        <v>0</v>
      </c>
      <c r="R61" s="150">
        <f t="shared" si="0"/>
        <v>0</v>
      </c>
    </row>
    <row r="62" spans="1:18" ht="27.75" customHeight="1">
      <c r="A62" s="135"/>
      <c r="B62" s="136" t="s">
        <v>128</v>
      </c>
      <c r="C62" s="137"/>
      <c r="D62" s="192" t="s">
        <v>129</v>
      </c>
      <c r="E62" s="199">
        <v>0</v>
      </c>
      <c r="F62" s="200">
        <v>0</v>
      </c>
      <c r="G62" s="142">
        <v>0</v>
      </c>
      <c r="H62" s="142">
        <v>0</v>
      </c>
      <c r="I62" s="142">
        <v>0</v>
      </c>
      <c r="J62" s="200">
        <v>0</v>
      </c>
      <c r="K62" s="200">
        <v>0</v>
      </c>
      <c r="L62" s="200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34">
        <f t="shared" si="0"/>
        <v>0</v>
      </c>
    </row>
    <row r="63" spans="1:18" ht="30.75" customHeight="1">
      <c r="A63" s="99"/>
      <c r="B63" s="140"/>
      <c r="C63" s="99" t="s">
        <v>130</v>
      </c>
      <c r="D63" s="106" t="s">
        <v>131</v>
      </c>
      <c r="E63" s="199">
        <v>28227.18710143046</v>
      </c>
      <c r="F63" s="200">
        <v>13461.371636508577</v>
      </c>
      <c r="G63" s="142">
        <v>2787412.3500674511</v>
      </c>
      <c r="H63" s="142">
        <v>681.73824841527437</v>
      </c>
      <c r="I63" s="142">
        <v>750345.63659019966</v>
      </c>
      <c r="J63" s="200">
        <v>0</v>
      </c>
      <c r="K63" s="200">
        <v>0</v>
      </c>
      <c r="L63" s="200">
        <v>0</v>
      </c>
      <c r="M63" s="142">
        <v>0</v>
      </c>
      <c r="N63" s="142">
        <v>14600.43</v>
      </c>
      <c r="O63" s="142">
        <v>0</v>
      </c>
      <c r="P63" s="142">
        <v>0</v>
      </c>
      <c r="Q63" s="142">
        <v>0</v>
      </c>
      <c r="R63" s="134">
        <f>SUM(E63:Q63)</f>
        <v>3594728.7136440054</v>
      </c>
    </row>
    <row r="64" spans="1:18" ht="27.75" customHeight="1">
      <c r="A64" s="99"/>
      <c r="B64" s="140"/>
      <c r="C64" s="99" t="s">
        <v>132</v>
      </c>
      <c r="D64" s="106" t="s">
        <v>133</v>
      </c>
      <c r="E64" s="131">
        <v>278923.08329074824</v>
      </c>
      <c r="F64" s="133">
        <v>42296.025624798414</v>
      </c>
      <c r="G64" s="133">
        <v>0</v>
      </c>
      <c r="H64" s="133">
        <v>83808.179288278639</v>
      </c>
      <c r="I64" s="133">
        <v>466150.60313889221</v>
      </c>
      <c r="J64" s="133">
        <v>2224157.1153538064</v>
      </c>
      <c r="K64" s="133">
        <v>6058.3056862309431</v>
      </c>
      <c r="L64" s="133">
        <v>64907.390793540369</v>
      </c>
      <c r="M64" s="133">
        <v>487726.58127885155</v>
      </c>
      <c r="N64" s="133">
        <v>84574.323266973108</v>
      </c>
      <c r="O64" s="133">
        <v>26257.442344321356</v>
      </c>
      <c r="P64" s="133">
        <v>1865.1312882243769</v>
      </c>
      <c r="Q64" s="133">
        <v>37143.961673454236</v>
      </c>
      <c r="R64" s="139">
        <f t="shared" ref="R64:R117" si="2">SUM(E64:Q64)</f>
        <v>3803868.1430281205</v>
      </c>
    </row>
    <row r="65" spans="1:18" ht="27.75" customHeight="1">
      <c r="A65" s="99"/>
      <c r="B65" s="140"/>
      <c r="C65" s="99" t="s">
        <v>134</v>
      </c>
      <c r="D65" s="106" t="s">
        <v>135</v>
      </c>
      <c r="E65" s="199">
        <v>307776.47464863007</v>
      </c>
      <c r="F65" s="142">
        <v>43866.622340703827</v>
      </c>
      <c r="G65" s="142">
        <v>410542.61</v>
      </c>
      <c r="H65" s="142">
        <v>2139491.2415903928</v>
      </c>
      <c r="I65" s="142">
        <v>1570541.9951988298</v>
      </c>
      <c r="J65" s="142">
        <v>11149386.176178167</v>
      </c>
      <c r="K65" s="142">
        <v>30369.43262813516</v>
      </c>
      <c r="L65" s="142">
        <v>1673338.9884249459</v>
      </c>
      <c r="M65" s="142">
        <v>893417.81122291775</v>
      </c>
      <c r="N65" s="142">
        <v>317500.36513595399</v>
      </c>
      <c r="O65" s="142">
        <v>128754.17518396294</v>
      </c>
      <c r="P65" s="142">
        <v>9145.7285700588145</v>
      </c>
      <c r="Q65" s="142">
        <v>187136.55715651301</v>
      </c>
      <c r="R65" s="144">
        <f t="shared" si="2"/>
        <v>18861268.178279214</v>
      </c>
    </row>
    <row r="66" spans="1:18" ht="30.75" customHeight="1">
      <c r="A66" s="99"/>
      <c r="B66" s="140"/>
      <c r="C66" s="99" t="s">
        <v>136</v>
      </c>
      <c r="D66" s="106" t="s">
        <v>137</v>
      </c>
      <c r="E66" s="199">
        <v>0</v>
      </c>
      <c r="F66" s="200">
        <v>0</v>
      </c>
      <c r="G66" s="142">
        <v>0</v>
      </c>
      <c r="H66" s="142">
        <v>0</v>
      </c>
      <c r="I66" s="142">
        <v>0</v>
      </c>
      <c r="J66" s="200">
        <v>0</v>
      </c>
      <c r="K66" s="200">
        <v>0</v>
      </c>
      <c r="L66" s="200"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34">
        <f t="shared" si="2"/>
        <v>0</v>
      </c>
    </row>
    <row r="67" spans="1:18" ht="30.75" customHeight="1">
      <c r="A67" s="99"/>
      <c r="B67" s="140"/>
      <c r="C67" s="99" t="s">
        <v>138</v>
      </c>
      <c r="D67" s="106" t="s">
        <v>139</v>
      </c>
      <c r="E67" s="199">
        <v>0</v>
      </c>
      <c r="F67" s="200">
        <v>0</v>
      </c>
      <c r="G67" s="142">
        <v>0</v>
      </c>
      <c r="H67" s="142">
        <v>0</v>
      </c>
      <c r="I67" s="142">
        <v>0</v>
      </c>
      <c r="J67" s="200">
        <v>0</v>
      </c>
      <c r="K67" s="200">
        <v>0</v>
      </c>
      <c r="L67" s="200">
        <v>0</v>
      </c>
      <c r="M67" s="142">
        <v>0</v>
      </c>
      <c r="N67" s="142">
        <v>0</v>
      </c>
      <c r="O67" s="142">
        <v>0</v>
      </c>
      <c r="P67" s="142">
        <v>0</v>
      </c>
      <c r="Q67" s="142">
        <v>0</v>
      </c>
      <c r="R67" s="134">
        <f t="shared" si="2"/>
        <v>0</v>
      </c>
    </row>
    <row r="68" spans="1:18" ht="24" customHeight="1">
      <c r="A68" s="135"/>
      <c r="B68" s="136" t="s">
        <v>140</v>
      </c>
      <c r="C68" s="137"/>
      <c r="D68" s="192" t="s">
        <v>141</v>
      </c>
      <c r="E68" s="199">
        <v>0</v>
      </c>
      <c r="F68" s="200">
        <v>0</v>
      </c>
      <c r="G68" s="142">
        <v>0</v>
      </c>
      <c r="H68" s="142">
        <v>0</v>
      </c>
      <c r="I68" s="142">
        <v>0</v>
      </c>
      <c r="J68" s="200">
        <v>0</v>
      </c>
      <c r="K68" s="200">
        <v>0</v>
      </c>
      <c r="L68" s="200">
        <v>0</v>
      </c>
      <c r="M68" s="142">
        <v>0</v>
      </c>
      <c r="N68" s="142">
        <v>0</v>
      </c>
      <c r="O68" s="142">
        <v>0</v>
      </c>
      <c r="P68" s="142">
        <v>0</v>
      </c>
      <c r="Q68" s="142">
        <v>0</v>
      </c>
      <c r="R68" s="144">
        <f t="shared" si="2"/>
        <v>0</v>
      </c>
    </row>
    <row r="69" spans="1:18" ht="29.25" customHeight="1">
      <c r="A69" s="99"/>
      <c r="B69" s="140"/>
      <c r="C69" s="99" t="s">
        <v>142</v>
      </c>
      <c r="D69" s="106" t="s">
        <v>143</v>
      </c>
      <c r="E69" s="199">
        <v>23379.704954134017</v>
      </c>
      <c r="F69" s="200">
        <v>11149.637263132397</v>
      </c>
      <c r="G69" s="142">
        <v>3722515.8533793343</v>
      </c>
      <c r="H69" s="142">
        <v>564.66267951614418</v>
      </c>
      <c r="I69" s="142">
        <v>621488.05455049209</v>
      </c>
      <c r="J69" s="200">
        <v>0</v>
      </c>
      <c r="K69" s="200">
        <v>0</v>
      </c>
      <c r="L69" s="200">
        <v>0</v>
      </c>
      <c r="M69" s="142">
        <v>0</v>
      </c>
      <c r="N69" s="142">
        <v>0</v>
      </c>
      <c r="O69" s="142">
        <v>0</v>
      </c>
      <c r="P69" s="142">
        <v>0</v>
      </c>
      <c r="Q69" s="142">
        <v>0</v>
      </c>
      <c r="R69" s="144">
        <f t="shared" si="2"/>
        <v>4379097.9128266089</v>
      </c>
    </row>
    <row r="70" spans="1:18" ht="31.5" customHeight="1">
      <c r="A70" s="99"/>
      <c r="B70" s="140"/>
      <c r="C70" s="99" t="s">
        <v>144</v>
      </c>
      <c r="D70" s="106" t="s">
        <v>145</v>
      </c>
      <c r="E70" s="199">
        <v>86419.905211415156</v>
      </c>
      <c r="F70" s="200">
        <v>15887.610685197162</v>
      </c>
      <c r="G70" s="142">
        <v>3680545.7535788869</v>
      </c>
      <c r="H70" s="142">
        <v>9023.87334954783</v>
      </c>
      <c r="I70" s="142">
        <v>212988.95508767082</v>
      </c>
      <c r="J70" s="200">
        <v>0</v>
      </c>
      <c r="K70" s="200">
        <v>0</v>
      </c>
      <c r="L70" s="200">
        <v>0</v>
      </c>
      <c r="M70" s="142">
        <v>0</v>
      </c>
      <c r="N70" s="142">
        <v>275424.348</v>
      </c>
      <c r="O70" s="142">
        <v>0</v>
      </c>
      <c r="P70" s="142">
        <v>0</v>
      </c>
      <c r="Q70" s="142">
        <v>0</v>
      </c>
      <c r="R70" s="144">
        <f t="shared" si="2"/>
        <v>4280290.4459127178</v>
      </c>
    </row>
    <row r="71" spans="1:18" ht="27" customHeight="1">
      <c r="A71" s="99"/>
      <c r="B71" s="140"/>
      <c r="C71" s="99" t="s">
        <v>146</v>
      </c>
      <c r="D71" s="106" t="s">
        <v>147</v>
      </c>
      <c r="E71" s="199">
        <v>19304.317518179276</v>
      </c>
      <c r="F71" s="142">
        <v>16516.418364488403</v>
      </c>
      <c r="G71" s="142">
        <v>14982870.046590747</v>
      </c>
      <c r="H71" s="142">
        <v>167425.228000292</v>
      </c>
      <c r="I71" s="142">
        <v>915634.88607032865</v>
      </c>
      <c r="J71" s="142">
        <v>0</v>
      </c>
      <c r="K71" s="142">
        <v>0</v>
      </c>
      <c r="L71" s="142">
        <v>0</v>
      </c>
      <c r="M71" s="142">
        <v>0</v>
      </c>
      <c r="N71" s="142">
        <v>58376.804000020005</v>
      </c>
      <c r="O71" s="142">
        <v>0</v>
      </c>
      <c r="P71" s="142">
        <v>0</v>
      </c>
      <c r="Q71" s="142">
        <v>0</v>
      </c>
      <c r="R71" s="144">
        <f t="shared" si="2"/>
        <v>16160127.700544056</v>
      </c>
    </row>
    <row r="72" spans="1:18" ht="30.75" customHeight="1">
      <c r="A72" s="99"/>
      <c r="B72" s="140"/>
      <c r="C72" s="99" t="s">
        <v>148</v>
      </c>
      <c r="D72" s="106" t="s">
        <v>149</v>
      </c>
      <c r="E72" s="199">
        <v>0</v>
      </c>
      <c r="F72" s="200">
        <v>0</v>
      </c>
      <c r="G72" s="142">
        <v>105304.77</v>
      </c>
      <c r="H72" s="142">
        <v>0</v>
      </c>
      <c r="I72" s="142">
        <v>0</v>
      </c>
      <c r="J72" s="200">
        <v>0</v>
      </c>
      <c r="K72" s="200">
        <v>0</v>
      </c>
      <c r="L72" s="200">
        <v>0</v>
      </c>
      <c r="M72" s="142">
        <v>0</v>
      </c>
      <c r="N72" s="142">
        <v>0</v>
      </c>
      <c r="O72" s="142">
        <v>0</v>
      </c>
      <c r="P72" s="142">
        <v>0</v>
      </c>
      <c r="Q72" s="142">
        <v>0</v>
      </c>
      <c r="R72" s="134">
        <f t="shared" si="2"/>
        <v>105304.77</v>
      </c>
    </row>
    <row r="73" spans="1:18" ht="30.75" customHeight="1">
      <c r="A73" s="99"/>
      <c r="B73" s="140"/>
      <c r="C73" s="99" t="s">
        <v>150</v>
      </c>
      <c r="D73" s="106" t="s">
        <v>151</v>
      </c>
      <c r="E73" s="199">
        <v>0</v>
      </c>
      <c r="F73" s="200">
        <v>0</v>
      </c>
      <c r="G73" s="142">
        <v>0</v>
      </c>
      <c r="H73" s="142">
        <v>0</v>
      </c>
      <c r="I73" s="142">
        <v>0</v>
      </c>
      <c r="J73" s="200">
        <v>0</v>
      </c>
      <c r="K73" s="200">
        <v>0</v>
      </c>
      <c r="L73" s="200">
        <v>0</v>
      </c>
      <c r="M73" s="142">
        <v>0</v>
      </c>
      <c r="N73" s="142">
        <v>0</v>
      </c>
      <c r="O73" s="142">
        <v>0</v>
      </c>
      <c r="P73" s="142">
        <v>0</v>
      </c>
      <c r="Q73" s="142">
        <v>0</v>
      </c>
      <c r="R73" s="134">
        <f t="shared" si="2"/>
        <v>0</v>
      </c>
    </row>
    <row r="74" spans="1:18" ht="27.75" customHeight="1" thickBot="1">
      <c r="A74" s="99"/>
      <c r="B74" s="136" t="s">
        <v>152</v>
      </c>
      <c r="C74" s="99"/>
      <c r="D74" s="192" t="s">
        <v>153</v>
      </c>
      <c r="E74" s="199">
        <v>0</v>
      </c>
      <c r="F74" s="200">
        <v>0</v>
      </c>
      <c r="G74" s="142">
        <v>0</v>
      </c>
      <c r="H74" s="142">
        <v>0</v>
      </c>
      <c r="I74" s="142">
        <v>423994.44</v>
      </c>
      <c r="J74" s="200">
        <v>0</v>
      </c>
      <c r="K74" s="200">
        <v>0</v>
      </c>
      <c r="L74" s="200">
        <v>0</v>
      </c>
      <c r="M74" s="142">
        <v>0</v>
      </c>
      <c r="N74" s="142">
        <v>0</v>
      </c>
      <c r="O74" s="142">
        <v>0</v>
      </c>
      <c r="P74" s="142">
        <v>0</v>
      </c>
      <c r="Q74" s="142">
        <v>0</v>
      </c>
      <c r="R74" s="134">
        <f t="shared" si="2"/>
        <v>423994.44</v>
      </c>
    </row>
    <row r="75" spans="1:18" ht="20.100000000000001" customHeight="1">
      <c r="A75" s="188" t="s">
        <v>154</v>
      </c>
      <c r="B75" s="55"/>
      <c r="C75" s="206"/>
      <c r="D75" s="130" t="s">
        <v>155</v>
      </c>
      <c r="E75" s="207">
        <v>0</v>
      </c>
      <c r="F75" s="208">
        <v>0</v>
      </c>
      <c r="G75" s="186">
        <v>0</v>
      </c>
      <c r="H75" s="186">
        <v>0</v>
      </c>
      <c r="I75" s="186">
        <v>0</v>
      </c>
      <c r="J75" s="208">
        <v>0</v>
      </c>
      <c r="K75" s="208">
        <v>0</v>
      </c>
      <c r="L75" s="208">
        <v>0</v>
      </c>
      <c r="M75" s="186">
        <v>0</v>
      </c>
      <c r="N75" s="186">
        <v>0</v>
      </c>
      <c r="O75" s="186">
        <v>0</v>
      </c>
      <c r="P75" s="186">
        <v>0</v>
      </c>
      <c r="Q75" s="186">
        <v>0</v>
      </c>
      <c r="R75" s="209">
        <f t="shared" si="2"/>
        <v>0</v>
      </c>
    </row>
    <row r="76" spans="1:18" ht="27.75" customHeight="1">
      <c r="A76" s="135"/>
      <c r="B76" s="210" t="s">
        <v>156</v>
      </c>
      <c r="C76" s="211"/>
      <c r="D76" s="154" t="s">
        <v>157</v>
      </c>
      <c r="E76" s="199">
        <v>0</v>
      </c>
      <c r="F76" s="200">
        <v>0</v>
      </c>
      <c r="G76" s="142">
        <v>0</v>
      </c>
      <c r="H76" s="142">
        <v>0</v>
      </c>
      <c r="I76" s="142">
        <v>0</v>
      </c>
      <c r="J76" s="200">
        <v>0</v>
      </c>
      <c r="K76" s="200">
        <v>0</v>
      </c>
      <c r="L76" s="200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4">
        <f t="shared" si="2"/>
        <v>0</v>
      </c>
    </row>
    <row r="77" spans="1:18" ht="20.100000000000001" customHeight="1">
      <c r="A77" s="99"/>
      <c r="B77" s="99"/>
      <c r="C77" s="212" t="s">
        <v>158</v>
      </c>
      <c r="D77" s="141" t="s">
        <v>159</v>
      </c>
      <c r="E77" s="213">
        <v>666499.365238055</v>
      </c>
      <c r="F77" s="142">
        <v>47782.111320602067</v>
      </c>
      <c r="G77" s="142">
        <v>341641.6752</v>
      </c>
      <c r="H77" s="142">
        <v>339749.01476591988</v>
      </c>
      <c r="I77" s="142">
        <v>0</v>
      </c>
      <c r="J77" s="142">
        <v>7613233.4124526698</v>
      </c>
      <c r="K77" s="142">
        <v>20737.426755900913</v>
      </c>
      <c r="L77" s="142">
        <v>1338544.7252852595</v>
      </c>
      <c r="M77" s="142">
        <v>86451.307071415009</v>
      </c>
      <c r="N77" s="142">
        <v>16993.347057499428</v>
      </c>
      <c r="O77" s="142">
        <v>83644.333115029352</v>
      </c>
      <c r="P77" s="142">
        <v>5941.4645466885331</v>
      </c>
      <c r="Q77" s="142">
        <v>118323.85891530702</v>
      </c>
      <c r="R77" s="142">
        <f t="shared" si="2"/>
        <v>10679542.041724347</v>
      </c>
    </row>
    <row r="78" spans="1:18" ht="20.100000000000001" customHeight="1">
      <c r="A78" s="99"/>
      <c r="B78" s="99"/>
      <c r="C78" s="212" t="s">
        <v>160</v>
      </c>
      <c r="D78" s="141" t="s">
        <v>161</v>
      </c>
      <c r="E78" s="213">
        <v>16201.084457060439</v>
      </c>
      <c r="F78" s="142">
        <v>1138.0740505026265</v>
      </c>
      <c r="G78" s="142">
        <v>8401.0248000000011</v>
      </c>
      <c r="H78" s="142">
        <v>8133.072672153804</v>
      </c>
      <c r="I78" s="142">
        <v>0</v>
      </c>
      <c r="J78" s="142">
        <v>168208.82625173475</v>
      </c>
      <c r="K78" s="142">
        <v>458.17828314390954</v>
      </c>
      <c r="L78" s="142">
        <v>40954.113253915137</v>
      </c>
      <c r="M78" s="142">
        <v>326.56939134450812</v>
      </c>
      <c r="N78" s="142">
        <v>142.1259550895364</v>
      </c>
      <c r="O78" s="142">
        <v>1972.7972108699005</v>
      </c>
      <c r="P78" s="142">
        <v>140.13268143426006</v>
      </c>
      <c r="Q78" s="142">
        <v>2790.732738898942</v>
      </c>
      <c r="R78" s="142">
        <f t="shared" si="2"/>
        <v>248866.73174614779</v>
      </c>
    </row>
    <row r="79" spans="1:18" ht="30.75" customHeight="1">
      <c r="A79" s="99"/>
      <c r="B79" s="210" t="s">
        <v>162</v>
      </c>
      <c r="C79" s="212"/>
      <c r="D79" s="154" t="s">
        <v>163</v>
      </c>
      <c r="E79" s="199">
        <v>24462.284369666279</v>
      </c>
      <c r="F79" s="200">
        <v>5208.2126124869055</v>
      </c>
      <c r="G79" s="142">
        <v>0</v>
      </c>
      <c r="H79" s="142">
        <v>34303.450542603627</v>
      </c>
      <c r="I79" s="142">
        <v>0</v>
      </c>
      <c r="J79" s="200">
        <v>901220.45837776561</v>
      </c>
      <c r="K79" s="200">
        <v>2454.8036601583108</v>
      </c>
      <c r="L79" s="200">
        <v>248623.08871455031</v>
      </c>
      <c r="M79" s="142">
        <v>0</v>
      </c>
      <c r="N79" s="142">
        <v>1130.3708560935215</v>
      </c>
      <c r="O79" s="142">
        <v>10919.761459055366</v>
      </c>
      <c r="P79" s="142">
        <v>775.6577541009251</v>
      </c>
      <c r="Q79" s="142">
        <v>15447.17096964831</v>
      </c>
      <c r="R79" s="134">
        <f t="shared" si="2"/>
        <v>1244545.2593161289</v>
      </c>
    </row>
    <row r="80" spans="1:18" ht="26.25" customHeight="1">
      <c r="A80" s="151"/>
      <c r="B80" s="210" t="s">
        <v>164</v>
      </c>
      <c r="C80" s="211"/>
      <c r="D80" s="154" t="s">
        <v>165</v>
      </c>
      <c r="E80" s="199">
        <v>13056.151245938909</v>
      </c>
      <c r="F80" s="200">
        <v>6142.8995284872044</v>
      </c>
      <c r="G80" s="142">
        <v>287713.00073258427</v>
      </c>
      <c r="H80" s="142">
        <v>123347.64985210686</v>
      </c>
      <c r="I80" s="142">
        <v>52380.148725320316</v>
      </c>
      <c r="J80" s="200">
        <v>490897.46331837325</v>
      </c>
      <c r="K80" s="200">
        <v>1337.1388526682199</v>
      </c>
      <c r="L80" s="200">
        <v>0</v>
      </c>
      <c r="M80" s="142">
        <v>0</v>
      </c>
      <c r="N80" s="142">
        <v>304.00708020837516</v>
      </c>
      <c r="O80" s="142">
        <v>4219.8085461727105</v>
      </c>
      <c r="P80" s="142">
        <v>299.74347259627439</v>
      </c>
      <c r="Q80" s="142">
        <v>5969.3706969998057</v>
      </c>
      <c r="R80" s="134">
        <f t="shared" si="2"/>
        <v>985667.38205145625</v>
      </c>
    </row>
    <row r="81" spans="1:18" ht="29.25" customHeight="1">
      <c r="A81" s="151"/>
      <c r="B81" s="210" t="s">
        <v>166</v>
      </c>
      <c r="C81" s="211"/>
      <c r="D81" s="154" t="s">
        <v>167</v>
      </c>
      <c r="E81" s="199">
        <v>109035.93246610239</v>
      </c>
      <c r="F81" s="200">
        <v>19270.372858158273</v>
      </c>
      <c r="G81" s="142">
        <v>121661.46765567566</v>
      </c>
      <c r="H81" s="142">
        <v>141987.12214460818</v>
      </c>
      <c r="I81" s="142"/>
      <c r="J81" s="200">
        <v>3009531.1555456733</v>
      </c>
      <c r="K81" s="200">
        <v>8197.5592401578997</v>
      </c>
      <c r="L81" s="200">
        <v>739717.53587546095</v>
      </c>
      <c r="M81" s="142">
        <v>49744.908095771076</v>
      </c>
      <c r="N81" s="142">
        <v>2590.203976202481</v>
      </c>
      <c r="O81" s="142">
        <v>35953.652354471218</v>
      </c>
      <c r="P81" s="142">
        <v>2553.8771466356798</v>
      </c>
      <c r="Q81" s="142">
        <v>50860.288201832191</v>
      </c>
      <c r="R81" s="134">
        <f t="shared" si="2"/>
        <v>4291104.0755607504</v>
      </c>
    </row>
    <row r="82" spans="1:18" ht="27.75" customHeight="1">
      <c r="A82" s="151"/>
      <c r="B82" s="210" t="s">
        <v>168</v>
      </c>
      <c r="C82" s="211"/>
      <c r="D82" s="154" t="s">
        <v>169</v>
      </c>
      <c r="E82" s="199">
        <v>9792.9488689315349</v>
      </c>
      <c r="F82" s="200">
        <v>1919.4199303251362</v>
      </c>
      <c r="G82" s="142">
        <v>1107078.4892674158</v>
      </c>
      <c r="H82" s="142">
        <v>129278.42706129173</v>
      </c>
      <c r="I82" s="142"/>
      <c r="J82" s="200">
        <v>460422.85199644975</v>
      </c>
      <c r="K82" s="200">
        <v>1254.1300985731127</v>
      </c>
      <c r="L82" s="200">
        <v>12549.084531847609</v>
      </c>
      <c r="M82" s="142">
        <v>19594.163480670482</v>
      </c>
      <c r="N82" s="142">
        <v>314.93474660661593</v>
      </c>
      <c r="O82" s="142">
        <v>4371.4913952215356</v>
      </c>
      <c r="P82" s="142">
        <v>310.51788176903841</v>
      </c>
      <c r="Q82" s="142">
        <v>6183.9423166460874</v>
      </c>
      <c r="R82" s="134">
        <f t="shared" si="2"/>
        <v>1753070.4015757481</v>
      </c>
    </row>
    <row r="83" spans="1:18" ht="30" customHeight="1" thickBot="1">
      <c r="A83" s="151"/>
      <c r="B83" s="210" t="s">
        <v>170</v>
      </c>
      <c r="C83" s="211"/>
      <c r="D83" s="154" t="s">
        <v>171</v>
      </c>
      <c r="E83" s="199">
        <v>103431.43145105199</v>
      </c>
      <c r="F83" s="200">
        <v>14332.229832209625</v>
      </c>
      <c r="G83" s="142">
        <v>-215131.11</v>
      </c>
      <c r="H83" s="142">
        <v>738006.18724926049</v>
      </c>
      <c r="I83" s="142">
        <v>61189.548724075648</v>
      </c>
      <c r="J83" s="200">
        <v>1341627.564256313</v>
      </c>
      <c r="K83" s="200">
        <v>3654.4135507464975</v>
      </c>
      <c r="L83" s="200">
        <v>259325.78728897369</v>
      </c>
      <c r="M83" s="142">
        <v>90063.48012386114</v>
      </c>
      <c r="N83" s="142">
        <v>1153.2145894563566</v>
      </c>
      <c r="O83" s="142">
        <v>16007.340279125921</v>
      </c>
      <c r="P83" s="142">
        <v>1137.041102646044</v>
      </c>
      <c r="Q83" s="142">
        <v>22644.095568218247</v>
      </c>
      <c r="R83" s="134">
        <f t="shared" si="2"/>
        <v>2437441.224015939</v>
      </c>
    </row>
    <row r="84" spans="1:18" ht="20.100000000000001" customHeight="1">
      <c r="A84" s="188" t="s">
        <v>172</v>
      </c>
      <c r="B84" s="55"/>
      <c r="C84" s="206"/>
      <c r="D84" s="56" t="s">
        <v>173</v>
      </c>
      <c r="E84" s="207">
        <v>0</v>
      </c>
      <c r="F84" s="208">
        <v>0</v>
      </c>
      <c r="G84" s="186">
        <v>0</v>
      </c>
      <c r="H84" s="186">
        <v>0</v>
      </c>
      <c r="I84" s="186">
        <v>0</v>
      </c>
      <c r="J84" s="208">
        <v>0</v>
      </c>
      <c r="K84" s="208">
        <v>0</v>
      </c>
      <c r="L84" s="208">
        <v>0</v>
      </c>
      <c r="M84" s="186">
        <v>0</v>
      </c>
      <c r="N84" s="186">
        <v>0</v>
      </c>
      <c r="O84" s="186">
        <v>0</v>
      </c>
      <c r="P84" s="186">
        <v>0</v>
      </c>
      <c r="Q84" s="186">
        <v>0</v>
      </c>
      <c r="R84" s="187">
        <f t="shared" si="2"/>
        <v>0</v>
      </c>
    </row>
    <row r="85" spans="1:18" ht="24" customHeight="1">
      <c r="A85" s="151"/>
      <c r="B85" s="210" t="s">
        <v>174</v>
      </c>
      <c r="C85" s="211"/>
      <c r="D85" s="192" t="s">
        <v>175</v>
      </c>
      <c r="E85" s="199">
        <v>18843.491158626581</v>
      </c>
      <c r="F85" s="200">
        <v>1176.0831319870215</v>
      </c>
      <c r="G85" s="142">
        <v>35482.376173073499</v>
      </c>
      <c r="H85" s="142">
        <v>25697.132224251938</v>
      </c>
      <c r="I85" s="142">
        <v>0</v>
      </c>
      <c r="J85" s="200">
        <v>382843.45870814484</v>
      </c>
      <c r="K85" s="200">
        <v>1042.8142359263684</v>
      </c>
      <c r="L85" s="200">
        <v>139569.34639159639</v>
      </c>
      <c r="M85" s="142">
        <v>9385.8317161832219</v>
      </c>
      <c r="N85" s="142">
        <v>374.15396410634969</v>
      </c>
      <c r="O85" s="142">
        <v>5193.4911984226737</v>
      </c>
      <c r="P85" s="142">
        <v>368.90656760371536</v>
      </c>
      <c r="Q85" s="142">
        <v>7346.7489900954979</v>
      </c>
      <c r="R85" s="134">
        <f t="shared" si="2"/>
        <v>627323.83446001797</v>
      </c>
    </row>
    <row r="86" spans="1:18" ht="20.100000000000001" customHeight="1">
      <c r="A86" s="151"/>
      <c r="B86" s="210" t="s">
        <v>176</v>
      </c>
      <c r="C86" s="211"/>
      <c r="D86" s="192" t="s">
        <v>177</v>
      </c>
      <c r="E86" s="199">
        <v>0</v>
      </c>
      <c r="F86" s="200">
        <v>0</v>
      </c>
      <c r="G86" s="142">
        <v>0</v>
      </c>
      <c r="H86" s="142">
        <v>0</v>
      </c>
      <c r="I86" s="142">
        <v>0</v>
      </c>
      <c r="J86" s="200">
        <v>0</v>
      </c>
      <c r="K86" s="200">
        <v>0</v>
      </c>
      <c r="L86" s="200">
        <v>0</v>
      </c>
      <c r="M86" s="142">
        <v>0</v>
      </c>
      <c r="N86" s="142">
        <v>0</v>
      </c>
      <c r="O86" s="142">
        <v>0</v>
      </c>
      <c r="P86" s="142">
        <v>0</v>
      </c>
      <c r="Q86" s="142">
        <v>0</v>
      </c>
      <c r="R86" s="134">
        <f t="shared" si="2"/>
        <v>0</v>
      </c>
    </row>
    <row r="87" spans="1:18" ht="26.25" customHeight="1">
      <c r="A87" s="151"/>
      <c r="B87" s="210" t="s">
        <v>178</v>
      </c>
      <c r="C87" s="211"/>
      <c r="D87" s="192" t="s">
        <v>179</v>
      </c>
      <c r="E87" s="199">
        <v>0</v>
      </c>
      <c r="F87" s="142">
        <v>0</v>
      </c>
      <c r="G87" s="142">
        <v>0</v>
      </c>
      <c r="H87" s="142">
        <v>0</v>
      </c>
      <c r="I87" s="142">
        <v>0</v>
      </c>
      <c r="J87" s="142">
        <v>0</v>
      </c>
      <c r="K87" s="142">
        <v>0</v>
      </c>
      <c r="L87" s="142">
        <v>0</v>
      </c>
      <c r="M87" s="142">
        <v>0</v>
      </c>
      <c r="N87" s="142">
        <v>0</v>
      </c>
      <c r="O87" s="142">
        <v>0</v>
      </c>
      <c r="P87" s="142">
        <v>0</v>
      </c>
      <c r="Q87" s="142">
        <v>0</v>
      </c>
      <c r="R87" s="144">
        <f t="shared" si="2"/>
        <v>0</v>
      </c>
    </row>
    <row r="88" spans="1:18" ht="23.25" customHeight="1">
      <c r="A88" s="151"/>
      <c r="B88" s="210" t="s">
        <v>180</v>
      </c>
      <c r="C88" s="211"/>
      <c r="D88" s="192" t="s">
        <v>181</v>
      </c>
      <c r="E88" s="199">
        <v>133161.46914240002</v>
      </c>
      <c r="F88" s="200">
        <v>19372.967305599999</v>
      </c>
      <c r="G88" s="142">
        <v>1722210.9318783996</v>
      </c>
      <c r="H88" s="142">
        <v>175538.26831680004</v>
      </c>
      <c r="I88" s="142">
        <v>277460.66340800002</v>
      </c>
      <c r="J88" s="200">
        <v>0</v>
      </c>
      <c r="K88" s="200">
        <v>0</v>
      </c>
      <c r="L88" s="200">
        <v>0</v>
      </c>
      <c r="M88" s="142">
        <v>0</v>
      </c>
      <c r="N88" s="142">
        <v>905717.11</v>
      </c>
      <c r="O88" s="142">
        <v>0</v>
      </c>
      <c r="P88" s="142">
        <v>0</v>
      </c>
      <c r="Q88" s="142">
        <v>0</v>
      </c>
      <c r="R88" s="134">
        <f t="shared" si="2"/>
        <v>3233461.4100511991</v>
      </c>
    </row>
    <row r="89" spans="1:18" ht="26.25" customHeight="1" thickBot="1">
      <c r="A89" s="151"/>
      <c r="B89" s="210" t="s">
        <v>182</v>
      </c>
      <c r="C89" s="211"/>
      <c r="D89" s="192" t="s">
        <v>183</v>
      </c>
      <c r="E89" s="199">
        <v>0</v>
      </c>
      <c r="F89" s="200">
        <v>0</v>
      </c>
      <c r="G89" s="142">
        <v>0</v>
      </c>
      <c r="H89" s="142">
        <v>0</v>
      </c>
      <c r="I89" s="142">
        <v>0</v>
      </c>
      <c r="J89" s="200">
        <v>0</v>
      </c>
      <c r="K89" s="200">
        <v>0</v>
      </c>
      <c r="L89" s="200">
        <v>0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34">
        <f t="shared" si="2"/>
        <v>0</v>
      </c>
    </row>
    <row r="90" spans="1:18" ht="20.100000000000001" customHeight="1">
      <c r="A90" s="188" t="s">
        <v>184</v>
      </c>
      <c r="B90" s="188"/>
      <c r="C90" s="214"/>
      <c r="D90" s="56" t="s">
        <v>185</v>
      </c>
      <c r="E90" s="207">
        <v>0</v>
      </c>
      <c r="F90" s="208">
        <v>0</v>
      </c>
      <c r="G90" s="186">
        <v>0</v>
      </c>
      <c r="H90" s="186">
        <v>0</v>
      </c>
      <c r="I90" s="186">
        <v>0</v>
      </c>
      <c r="J90" s="208">
        <v>0</v>
      </c>
      <c r="K90" s="208">
        <v>0</v>
      </c>
      <c r="L90" s="208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7">
        <f t="shared" si="2"/>
        <v>0</v>
      </c>
    </row>
    <row r="91" spans="1:18" ht="20.100000000000001" customHeight="1">
      <c r="A91" s="137"/>
      <c r="B91" s="210" t="s">
        <v>186</v>
      </c>
      <c r="C91" s="211"/>
      <c r="D91" s="192" t="s">
        <v>187</v>
      </c>
      <c r="E91" s="199">
        <v>157603.75809812054</v>
      </c>
      <c r="F91" s="200">
        <v>18312.870358238375</v>
      </c>
      <c r="G91" s="142">
        <v>550869.50859064225</v>
      </c>
      <c r="H91" s="142">
        <v>246822.73115876099</v>
      </c>
      <c r="I91" s="142">
        <v>70273.490819156083</v>
      </c>
      <c r="J91" s="200">
        <v>757795.65291069052</v>
      </c>
      <c r="K91" s="200">
        <v>2064.13372568764</v>
      </c>
      <c r="L91" s="200">
        <v>516406.58164890675</v>
      </c>
      <c r="M91" s="142">
        <v>34727.577349877916</v>
      </c>
      <c r="N91" s="142">
        <v>87265.808859395111</v>
      </c>
      <c r="O91" s="142">
        <v>13553.443697294995</v>
      </c>
      <c r="P91" s="142">
        <v>962.73473903216643</v>
      </c>
      <c r="Q91" s="142">
        <v>19172.796292725008</v>
      </c>
      <c r="R91" s="134">
        <f t="shared" si="2"/>
        <v>2475831.0882485285</v>
      </c>
    </row>
    <row r="92" spans="1:18" ht="20.100000000000001" customHeight="1">
      <c r="A92" s="137"/>
      <c r="B92" s="210" t="s">
        <v>188</v>
      </c>
      <c r="C92" s="211"/>
      <c r="D92" s="192" t="s">
        <v>189</v>
      </c>
      <c r="E92" s="213">
        <v>3569.3365380171203</v>
      </c>
      <c r="F92" s="142">
        <v>699.59067292212569</v>
      </c>
      <c r="G92" s="142">
        <v>295015.32</v>
      </c>
      <c r="H92" s="142">
        <v>4198.2246968862091</v>
      </c>
      <c r="I92" s="142"/>
      <c r="J92" s="142">
        <v>177333.85673230936</v>
      </c>
      <c r="K92" s="142">
        <v>483.0336423565621</v>
      </c>
      <c r="L92" s="142">
        <v>2091.5140886412682</v>
      </c>
      <c r="M92" s="142">
        <v>3265.6939134450804</v>
      </c>
      <c r="N92" s="142">
        <v>114.78749794358968</v>
      </c>
      <c r="O92" s="142">
        <v>1593.3223150070501</v>
      </c>
      <c r="P92" s="142">
        <v>113.17763790457074</v>
      </c>
      <c r="Q92" s="142">
        <v>2253.9248958831085</v>
      </c>
      <c r="R92" s="134">
        <f t="shared" si="2"/>
        <v>490731.78263131605</v>
      </c>
    </row>
    <row r="93" spans="1:18" ht="27.75" customHeight="1">
      <c r="A93" s="137"/>
      <c r="B93" s="210" t="s">
        <v>190</v>
      </c>
      <c r="C93" s="211"/>
      <c r="D93" s="192" t="s">
        <v>191</v>
      </c>
      <c r="E93" s="199">
        <v>10250.275397576934</v>
      </c>
      <c r="F93" s="200">
        <v>2642.8782044516461</v>
      </c>
      <c r="G93" s="142">
        <v>486308.49</v>
      </c>
      <c r="H93" s="142">
        <v>20598.742478637767</v>
      </c>
      <c r="I93" s="142">
        <v>3847.2820478103581</v>
      </c>
      <c r="J93" s="200">
        <v>79856.953531500185</v>
      </c>
      <c r="K93" s="200">
        <v>217.51963129097916</v>
      </c>
      <c r="L93" s="200">
        <v>0</v>
      </c>
      <c r="M93" s="142">
        <v>0</v>
      </c>
      <c r="N93" s="142">
        <v>3681.24448100982</v>
      </c>
      <c r="O93" s="142">
        <v>686.45914913801732</v>
      </c>
      <c r="P93" s="142">
        <v>48.760896829012573</v>
      </c>
      <c r="Q93" s="142">
        <v>971.06991578290092</v>
      </c>
      <c r="R93" s="134">
        <f t="shared" si="2"/>
        <v>609109.67573402752</v>
      </c>
    </row>
    <row r="94" spans="1:18" ht="20.100000000000001" customHeight="1">
      <c r="A94" s="137"/>
      <c r="B94" s="210" t="s">
        <v>192</v>
      </c>
      <c r="C94" s="211"/>
      <c r="D94" s="192" t="s">
        <v>193</v>
      </c>
      <c r="E94" s="199">
        <v>846336.24285035906</v>
      </c>
      <c r="F94" s="200">
        <v>130566.85955438729</v>
      </c>
      <c r="G94" s="142">
        <v>9275049.3923616</v>
      </c>
      <c r="H94" s="142">
        <v>1094756.6737093751</v>
      </c>
      <c r="I94" s="142">
        <v>1102064.4489673583</v>
      </c>
      <c r="J94" s="200">
        <v>3897172.5099526257</v>
      </c>
      <c r="K94" s="200">
        <v>10615.375242280545</v>
      </c>
      <c r="L94" s="200">
        <v>2414335.9071962666</v>
      </c>
      <c r="M94" s="142">
        <v>109394.20022053723</v>
      </c>
      <c r="N94" s="142">
        <v>52378.073556652933</v>
      </c>
      <c r="O94" s="142">
        <v>65726.062181169284</v>
      </c>
      <c r="P94" s="142">
        <v>4668.6852976139753</v>
      </c>
      <c r="Q94" s="142">
        <v>92976.547471402984</v>
      </c>
      <c r="R94" s="134">
        <f t="shared" si="2"/>
        <v>19096040.978561632</v>
      </c>
    </row>
    <row r="95" spans="1:18" ht="25.5" customHeight="1">
      <c r="A95" s="137"/>
      <c r="B95" s="210" t="s">
        <v>194</v>
      </c>
      <c r="C95" s="211"/>
      <c r="D95" s="192" t="s">
        <v>195</v>
      </c>
      <c r="E95" s="199">
        <v>43300.495513691982</v>
      </c>
      <c r="F95" s="200">
        <v>11854.258352605519</v>
      </c>
      <c r="G95" s="142">
        <v>575.09575999999993</v>
      </c>
      <c r="H95" s="142">
        <v>50684.291321820645</v>
      </c>
      <c r="I95" s="142">
        <v>48406.996217447871</v>
      </c>
      <c r="J95" s="200">
        <v>352764.6424050096</v>
      </c>
      <c r="K95" s="200">
        <v>960.88357437982893</v>
      </c>
      <c r="L95" s="200">
        <v>264521.50013597979</v>
      </c>
      <c r="M95" s="142">
        <v>57307.83609178396</v>
      </c>
      <c r="N95" s="142">
        <v>515.06966067947667</v>
      </c>
      <c r="O95" s="142">
        <v>7149.4892636045133</v>
      </c>
      <c r="P95" s="142">
        <v>507.84596403224754</v>
      </c>
      <c r="Q95" s="142">
        <v>10113.717539954183</v>
      </c>
      <c r="R95" s="134">
        <f t="shared" si="2"/>
        <v>848662.12180098961</v>
      </c>
    </row>
    <row r="96" spans="1:18" ht="27.75" customHeight="1" thickBot="1">
      <c r="A96" s="137"/>
      <c r="B96" s="210" t="s">
        <v>196</v>
      </c>
      <c r="C96" s="211"/>
      <c r="D96" s="192" t="s">
        <v>197</v>
      </c>
      <c r="E96" s="199">
        <v>0</v>
      </c>
      <c r="F96" s="200">
        <v>0</v>
      </c>
      <c r="G96" s="142">
        <v>0</v>
      </c>
      <c r="H96" s="142">
        <v>0</v>
      </c>
      <c r="I96" s="142">
        <v>0</v>
      </c>
      <c r="J96" s="200">
        <v>0</v>
      </c>
      <c r="K96" s="200">
        <v>0</v>
      </c>
      <c r="L96" s="200">
        <v>0</v>
      </c>
      <c r="M96" s="142">
        <v>0</v>
      </c>
      <c r="N96" s="142">
        <v>0</v>
      </c>
      <c r="O96" s="142">
        <v>0</v>
      </c>
      <c r="P96" s="142">
        <v>0</v>
      </c>
      <c r="Q96" s="142">
        <v>0</v>
      </c>
      <c r="R96" s="134">
        <f t="shared" si="2"/>
        <v>0</v>
      </c>
    </row>
    <row r="97" spans="1:18" ht="20.100000000000001" customHeight="1" thickBot="1">
      <c r="A97" s="165" t="s">
        <v>198</v>
      </c>
      <c r="B97" s="82"/>
      <c r="C97" s="215"/>
      <c r="D97" s="83" t="s">
        <v>199</v>
      </c>
      <c r="E97" s="216">
        <v>1160.713473542577</v>
      </c>
      <c r="F97" s="217">
        <v>17.629775090738086</v>
      </c>
      <c r="G97" s="171">
        <v>686319.50000000012</v>
      </c>
      <c r="H97" s="171">
        <v>1313.027856544913</v>
      </c>
      <c r="I97" s="171"/>
      <c r="J97" s="217">
        <v>1885.8998181760701</v>
      </c>
      <c r="K97" s="217">
        <v>5.136938174576982</v>
      </c>
      <c r="L97" s="217">
        <v>0</v>
      </c>
      <c r="M97" s="171">
        <v>42980.877068837959</v>
      </c>
      <c r="N97" s="171">
        <v>41.228902427936347</v>
      </c>
      <c r="O97" s="171">
        <v>572.28297017121145</v>
      </c>
      <c r="P97" s="171">
        <v>40.650679505924721</v>
      </c>
      <c r="Q97" s="171">
        <v>809.55549408288834</v>
      </c>
      <c r="R97" s="173">
        <f t="shared" si="2"/>
        <v>735146.50297655491</v>
      </c>
    </row>
    <row r="98" spans="1:18" ht="20.100000000000001" customHeight="1" thickBot="1">
      <c r="A98" s="218" t="s">
        <v>200</v>
      </c>
      <c r="B98" s="73"/>
      <c r="C98" s="219"/>
      <c r="D98" s="220" t="s">
        <v>201</v>
      </c>
      <c r="E98" s="204">
        <v>44520.959159239646</v>
      </c>
      <c r="F98" s="205">
        <v>2966.4788904200936</v>
      </c>
      <c r="G98" s="148">
        <v>235334.04</v>
      </c>
      <c r="H98" s="148">
        <v>35885.511515399368</v>
      </c>
      <c r="I98" s="148"/>
      <c r="J98" s="205">
        <v>222800.90035288554</v>
      </c>
      <c r="K98" s="205">
        <v>606.87977130183197</v>
      </c>
      <c r="L98" s="205">
        <v>0</v>
      </c>
      <c r="M98" s="148">
        <v>0</v>
      </c>
      <c r="N98" s="148">
        <v>13108.548002017398</v>
      </c>
      <c r="O98" s="148">
        <v>1915.2210260950683</v>
      </c>
      <c r="P98" s="148">
        <v>136.04290215294509</v>
      </c>
      <c r="Q98" s="148">
        <v>2709.2850650342939</v>
      </c>
      <c r="R98" s="150">
        <f t="shared" si="2"/>
        <v>559983.86668454634</v>
      </c>
    </row>
    <row r="99" spans="1:18" ht="20.100000000000001" customHeight="1" thickBot="1">
      <c r="A99" s="119">
        <v>29999</v>
      </c>
      <c r="B99" s="71"/>
      <c r="C99" s="71"/>
      <c r="D99" s="221" t="s">
        <v>202</v>
      </c>
      <c r="E99" s="222">
        <f t="shared" ref="E99:H99" si="3">SUM(E29:E98)</f>
        <v>26783355.536475029</v>
      </c>
      <c r="F99" s="171">
        <f t="shared" si="3"/>
        <v>522144.07928004907</v>
      </c>
      <c r="G99" s="171">
        <f t="shared" si="3"/>
        <v>99207523.619145945</v>
      </c>
      <c r="H99" s="171">
        <f t="shared" si="3"/>
        <v>5769823.3916182416</v>
      </c>
      <c r="I99" s="171">
        <f>SUM(I29:I98)</f>
        <v>8214684.9544474483</v>
      </c>
      <c r="J99" s="171">
        <f t="shared" ref="J99:Q99" si="4">SUM(J29:J98)</f>
        <v>38425722.242881507</v>
      </c>
      <c r="K99" s="171">
        <f t="shared" si="4"/>
        <v>104666.07588046523</v>
      </c>
      <c r="L99" s="171">
        <f t="shared" si="4"/>
        <v>8504207.5085378401</v>
      </c>
      <c r="M99" s="171">
        <f t="shared" si="4"/>
        <v>4462775.8379778527</v>
      </c>
      <c r="N99" s="171">
        <f t="shared" si="4"/>
        <v>1984165.4646631628</v>
      </c>
      <c r="O99" s="171">
        <f t="shared" si="4"/>
        <v>489356.52461833664</v>
      </c>
      <c r="P99" s="171">
        <f t="shared" si="4"/>
        <v>34760.208294232172</v>
      </c>
      <c r="Q99" s="171">
        <f t="shared" si="4"/>
        <v>697247.16393633385</v>
      </c>
      <c r="R99" s="173">
        <f>SUM(R29:R98)</f>
        <v>195200432.60775644</v>
      </c>
    </row>
    <row r="100" spans="1:18" ht="20.100000000000001" customHeight="1" thickBot="1">
      <c r="A100" s="124" t="s">
        <v>203</v>
      </c>
      <c r="B100" s="126"/>
      <c r="C100" s="126"/>
      <c r="D100" s="126"/>
      <c r="E100" s="126">
        <v>0</v>
      </c>
      <c r="F100" s="126">
        <v>0</v>
      </c>
      <c r="G100" s="126">
        <v>0</v>
      </c>
      <c r="H100" s="126">
        <v>0</v>
      </c>
      <c r="I100" s="126"/>
      <c r="J100" s="126">
        <v>0</v>
      </c>
      <c r="K100" s="126">
        <v>0</v>
      </c>
      <c r="L100" s="126">
        <v>0</v>
      </c>
      <c r="M100" s="126">
        <v>0</v>
      </c>
      <c r="N100" s="126">
        <v>0</v>
      </c>
      <c r="O100" s="126">
        <v>0</v>
      </c>
      <c r="P100" s="126">
        <v>0</v>
      </c>
      <c r="Q100" s="126">
        <v>0</v>
      </c>
      <c r="R100" s="223">
        <f t="shared" si="2"/>
        <v>0</v>
      </c>
    </row>
    <row r="101" spans="1:18" ht="20.100000000000001" customHeight="1">
      <c r="A101" s="188" t="s">
        <v>204</v>
      </c>
      <c r="B101" s="194"/>
      <c r="C101" s="54"/>
      <c r="D101" s="224" t="s">
        <v>205</v>
      </c>
      <c r="E101" s="225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61">
        <f t="shared" si="2"/>
        <v>0</v>
      </c>
    </row>
    <row r="102" spans="1:18" ht="20.100000000000001" customHeight="1">
      <c r="A102" s="198"/>
      <c r="B102" s="136" t="s">
        <v>206</v>
      </c>
      <c r="C102" s="226"/>
      <c r="D102" s="227" t="s">
        <v>207</v>
      </c>
      <c r="E102" s="228">
        <v>0</v>
      </c>
      <c r="F102" s="102">
        <v>0</v>
      </c>
      <c r="G102" s="102">
        <v>0</v>
      </c>
      <c r="H102" s="102"/>
      <c r="I102" s="102"/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/>
      <c r="P102" s="102"/>
      <c r="Q102" s="102"/>
      <c r="R102" s="104">
        <f t="shared" si="2"/>
        <v>0</v>
      </c>
    </row>
    <row r="103" spans="1:18" ht="20.100000000000001" customHeight="1">
      <c r="A103" s="198"/>
      <c r="B103" s="136"/>
      <c r="C103" s="226" t="s">
        <v>208</v>
      </c>
      <c r="D103" s="227" t="s">
        <v>209</v>
      </c>
      <c r="E103" s="228">
        <v>419483.04985916871</v>
      </c>
      <c r="F103" s="102">
        <v>36724.064313609997</v>
      </c>
      <c r="G103" s="102">
        <v>536711.4610586667</v>
      </c>
      <c r="H103" s="102">
        <v>511797.39999999997</v>
      </c>
      <c r="I103" s="102">
        <v>44556.011275502009</v>
      </c>
      <c r="J103" s="102">
        <v>2609945.6895621768</v>
      </c>
      <c r="K103" s="102">
        <v>8029.7862396696519</v>
      </c>
      <c r="L103" s="102">
        <v>1669919.6000684474</v>
      </c>
      <c r="M103" s="102">
        <v>5412.4554947294309</v>
      </c>
      <c r="N103" s="102">
        <v>284765.50520874694</v>
      </c>
      <c r="O103" s="102">
        <v>39405</v>
      </c>
      <c r="P103" s="102">
        <v>1705</v>
      </c>
      <c r="Q103" s="102">
        <v>20001</v>
      </c>
      <c r="R103" s="104">
        <f t="shared" si="2"/>
        <v>6188456.0230807178</v>
      </c>
    </row>
    <row r="104" spans="1:18" ht="20.100000000000001" customHeight="1">
      <c r="A104" s="198"/>
      <c r="B104" s="136"/>
      <c r="C104" s="226" t="s">
        <v>210</v>
      </c>
      <c r="D104" s="227" t="s">
        <v>211</v>
      </c>
      <c r="E104" s="228">
        <v>217987</v>
      </c>
      <c r="F104" s="102">
        <v>4751.2456863900043</v>
      </c>
      <c r="G104" s="102">
        <v>61483.519091022266</v>
      </c>
      <c r="H104" s="102">
        <v>114931</v>
      </c>
      <c r="I104" s="102">
        <v>5764.5187244979916</v>
      </c>
      <c r="J104" s="102">
        <v>337666.68888685165</v>
      </c>
      <c r="K104" s="102">
        <v>8029.9007956714368</v>
      </c>
      <c r="L104" s="102">
        <v>191299.31268610968</v>
      </c>
      <c r="M104" s="102">
        <v>700.24672657434394</v>
      </c>
      <c r="N104" s="102">
        <v>36842.078989451838</v>
      </c>
      <c r="O104" s="102">
        <v>10080</v>
      </c>
      <c r="P104" s="102">
        <v>1810</v>
      </c>
      <c r="Q104" s="102">
        <v>50000</v>
      </c>
      <c r="R104" s="104">
        <v>1041345</v>
      </c>
    </row>
    <row r="105" spans="1:18" ht="28.2" thickBot="1">
      <c r="A105" s="198"/>
      <c r="B105" s="136" t="s">
        <v>212</v>
      </c>
      <c r="C105" s="226"/>
      <c r="D105" s="227" t="s">
        <v>213</v>
      </c>
      <c r="E105" s="228">
        <v>641943.21956215834</v>
      </c>
      <c r="F105" s="102">
        <v>34855</v>
      </c>
      <c r="G105" s="102">
        <v>0</v>
      </c>
      <c r="H105" s="102">
        <v>140734.68461617536</v>
      </c>
      <c r="I105" s="102">
        <v>17911.356901117149</v>
      </c>
      <c r="J105" s="102">
        <v>1597489.9245250388</v>
      </c>
      <c r="K105" s="102">
        <v>4351.3483047743894</v>
      </c>
      <c r="L105" s="102">
        <v>173585.51701320536</v>
      </c>
      <c r="M105" s="102">
        <v>215976.49767046233</v>
      </c>
      <c r="N105" s="102">
        <v>1350.1996719209901</v>
      </c>
      <c r="O105" s="102">
        <v>18741.616513359204</v>
      </c>
      <c r="P105" s="102">
        <v>1331.2635287392598</v>
      </c>
      <c r="Q105" s="102">
        <v>26512.021861921505</v>
      </c>
      <c r="R105" s="104">
        <f t="shared" si="2"/>
        <v>2874782.6501688724</v>
      </c>
    </row>
    <row r="106" spans="1:18" ht="20.100000000000001" customHeight="1">
      <c r="A106" s="188" t="s">
        <v>214</v>
      </c>
      <c r="B106" s="194"/>
      <c r="C106" s="54"/>
      <c r="D106" s="224" t="s">
        <v>215</v>
      </c>
      <c r="E106" s="225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61">
        <f t="shared" si="2"/>
        <v>0</v>
      </c>
    </row>
    <row r="107" spans="1:18" ht="20.100000000000001" customHeight="1">
      <c r="A107" s="198"/>
      <c r="B107" s="136" t="s">
        <v>216</v>
      </c>
      <c r="C107" s="226"/>
      <c r="D107" s="227" t="s">
        <v>217</v>
      </c>
      <c r="E107" s="228">
        <v>439696.50179898547</v>
      </c>
      <c r="F107" s="102">
        <v>54981.83099408212</v>
      </c>
      <c r="G107" s="102">
        <v>1630401.5245733291</v>
      </c>
      <c r="H107" s="102">
        <v>154892.8164243428</v>
      </c>
      <c r="I107" s="102">
        <v>214077.06196082881</v>
      </c>
      <c r="J107" s="102">
        <v>3175483.9501903164</v>
      </c>
      <c r="K107" s="102">
        <v>8649.5923957749765</v>
      </c>
      <c r="L107" s="102">
        <v>774304.63054190169</v>
      </c>
      <c r="M107" s="102">
        <v>186827.5870444802</v>
      </c>
      <c r="N107" s="102">
        <v>923468.14481150929</v>
      </c>
      <c r="O107" s="102">
        <v>39595.107343212891</v>
      </c>
      <c r="P107" s="102">
        <v>2812.5387308486484</v>
      </c>
      <c r="Q107" s="102">
        <v>56011.515909533184</v>
      </c>
      <c r="R107" s="104">
        <v>7661204</v>
      </c>
    </row>
    <row r="108" spans="1:18" ht="20.100000000000001" customHeight="1">
      <c r="A108" s="198"/>
      <c r="B108" s="136" t="s">
        <v>218</v>
      </c>
      <c r="C108" s="226"/>
      <c r="D108" s="227" t="s">
        <v>219</v>
      </c>
      <c r="E108" s="228">
        <v>1917904.7875752535</v>
      </c>
      <c r="F108" s="102">
        <v>248087.16107795498</v>
      </c>
      <c r="G108" s="102">
        <v>8700751.1780628469</v>
      </c>
      <c r="H108" s="102">
        <v>341791.59567046544</v>
      </c>
      <c r="I108" s="102">
        <v>2085247.75631666</v>
      </c>
      <c r="J108" s="102">
        <v>0</v>
      </c>
      <c r="K108" s="102">
        <v>0</v>
      </c>
      <c r="L108" s="102">
        <v>0</v>
      </c>
      <c r="M108" s="102">
        <v>0</v>
      </c>
      <c r="N108" s="102">
        <v>0</v>
      </c>
      <c r="O108" s="102">
        <v>0</v>
      </c>
      <c r="P108" s="102">
        <v>0</v>
      </c>
      <c r="Q108" s="102">
        <v>0</v>
      </c>
      <c r="R108" s="104">
        <f t="shared" si="2"/>
        <v>13293782.47870318</v>
      </c>
    </row>
    <row r="109" spans="1:18" ht="20.100000000000001" customHeight="1">
      <c r="A109" s="198"/>
      <c r="B109" s="136" t="s">
        <v>220</v>
      </c>
      <c r="C109" s="226"/>
      <c r="D109" s="227" t="s">
        <v>221</v>
      </c>
      <c r="E109" s="228">
        <v>11096730.044388901</v>
      </c>
      <c r="F109" s="102">
        <v>1216830.4142918685</v>
      </c>
      <c r="G109" s="102">
        <v>48327069</v>
      </c>
      <c r="H109" s="102">
        <v>3484062.5396332219</v>
      </c>
      <c r="I109" s="102">
        <v>10820175</v>
      </c>
      <c r="J109" s="102">
        <v>29913385.882396761</v>
      </c>
      <c r="K109" s="102">
        <v>73449.051267383853</v>
      </c>
      <c r="L109" s="102">
        <v>6304693.4490917232</v>
      </c>
      <c r="M109" s="102">
        <v>454253.41532494104</v>
      </c>
      <c r="N109" s="102">
        <v>3707279.3694982529</v>
      </c>
      <c r="O109" s="102">
        <v>343206.409697567</v>
      </c>
      <c r="P109" s="102">
        <v>24379.251332127311</v>
      </c>
      <c r="Q109" s="102">
        <v>490642.45835234708</v>
      </c>
      <c r="R109" s="104">
        <f t="shared" si="2"/>
        <v>116256156.28527509</v>
      </c>
    </row>
    <row r="110" spans="1:18" ht="20.100000000000001" customHeight="1">
      <c r="A110" s="198"/>
      <c r="B110" s="136" t="s">
        <v>222</v>
      </c>
      <c r="C110" s="226"/>
      <c r="D110" s="227" t="s">
        <v>223</v>
      </c>
      <c r="E110" s="228">
        <v>0</v>
      </c>
      <c r="F110" s="102">
        <v>0</v>
      </c>
      <c r="G110" s="102">
        <v>0</v>
      </c>
      <c r="H110" s="102">
        <v>0</v>
      </c>
      <c r="I110" s="102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04">
        <f t="shared" si="2"/>
        <v>0</v>
      </c>
    </row>
    <row r="111" spans="1:18" ht="20.100000000000001" customHeight="1" thickBot="1">
      <c r="A111" s="229"/>
      <c r="B111" s="230" t="s">
        <v>224</v>
      </c>
      <c r="C111" s="231"/>
      <c r="D111" s="232" t="s">
        <v>225</v>
      </c>
      <c r="E111" s="233">
        <v>0</v>
      </c>
      <c r="F111" s="112">
        <v>0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112">
        <v>0</v>
      </c>
      <c r="M111" s="112">
        <v>0</v>
      </c>
      <c r="N111" s="112">
        <v>0</v>
      </c>
      <c r="O111" s="112">
        <v>0</v>
      </c>
      <c r="P111" s="112">
        <v>0</v>
      </c>
      <c r="Q111" s="112">
        <v>0</v>
      </c>
      <c r="R111" s="114">
        <f t="shared" si="2"/>
        <v>0</v>
      </c>
    </row>
    <row r="112" spans="1:18" ht="20.100000000000001" customHeight="1" thickBot="1">
      <c r="A112" s="234" t="s">
        <v>226</v>
      </c>
      <c r="B112" s="235"/>
      <c r="C112" s="120"/>
      <c r="D112" s="236" t="s">
        <v>227</v>
      </c>
      <c r="E112" s="237">
        <v>0</v>
      </c>
      <c r="F112" s="238">
        <v>0</v>
      </c>
      <c r="G112" s="238">
        <v>435007</v>
      </c>
      <c r="H112" s="238">
        <v>0</v>
      </c>
      <c r="I112" s="238">
        <v>0</v>
      </c>
      <c r="J112" s="238">
        <v>0</v>
      </c>
      <c r="K112" s="238">
        <v>0</v>
      </c>
      <c r="L112" s="238">
        <v>0</v>
      </c>
      <c r="M112" s="238">
        <v>0</v>
      </c>
      <c r="N112" s="238">
        <v>0</v>
      </c>
      <c r="O112" s="238">
        <v>0</v>
      </c>
      <c r="P112" s="238">
        <v>0</v>
      </c>
      <c r="Q112" s="238">
        <v>0</v>
      </c>
      <c r="R112" s="239">
        <f t="shared" si="2"/>
        <v>435007</v>
      </c>
    </row>
    <row r="113" spans="1:19" ht="20.100000000000001" customHeight="1" thickBot="1">
      <c r="A113" s="165" t="s">
        <v>228</v>
      </c>
      <c r="B113" s="240"/>
      <c r="C113" s="81"/>
      <c r="D113" s="241" t="s">
        <v>229</v>
      </c>
      <c r="E113" s="242">
        <v>0</v>
      </c>
      <c r="F113" s="86">
        <v>0</v>
      </c>
      <c r="G113" s="86">
        <v>1694686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86">
        <v>0</v>
      </c>
      <c r="O113" s="86">
        <v>0</v>
      </c>
      <c r="P113" s="86">
        <v>0</v>
      </c>
      <c r="Q113" s="86">
        <v>0</v>
      </c>
      <c r="R113" s="88">
        <f t="shared" si="2"/>
        <v>1694686</v>
      </c>
    </row>
    <row r="114" spans="1:19" ht="20.100000000000001" customHeight="1" thickBot="1">
      <c r="A114" s="234" t="s">
        <v>230</v>
      </c>
      <c r="B114" s="235"/>
      <c r="C114" s="120"/>
      <c r="D114" s="236" t="s">
        <v>231</v>
      </c>
      <c r="E114" s="237">
        <v>0</v>
      </c>
      <c r="F114" s="238">
        <v>0</v>
      </c>
      <c r="G114" s="238">
        <v>393611.08320000011</v>
      </c>
      <c r="H114" s="238">
        <v>0</v>
      </c>
      <c r="I114" s="238">
        <v>0</v>
      </c>
      <c r="J114" s="238">
        <v>0</v>
      </c>
      <c r="K114" s="238">
        <v>0</v>
      </c>
      <c r="L114" s="238">
        <v>0</v>
      </c>
      <c r="M114" s="238">
        <v>0</v>
      </c>
      <c r="N114" s="238">
        <v>0</v>
      </c>
      <c r="O114" s="238">
        <v>0</v>
      </c>
      <c r="P114" s="238">
        <v>0</v>
      </c>
      <c r="Q114" s="238">
        <v>0</v>
      </c>
      <c r="R114" s="239">
        <f t="shared" si="2"/>
        <v>393611.08320000011</v>
      </c>
    </row>
    <row r="115" spans="1:19" ht="20.100000000000001" customHeight="1" thickBot="1">
      <c r="A115" s="165" t="s">
        <v>232</v>
      </c>
      <c r="B115" s="240"/>
      <c r="C115" s="81"/>
      <c r="D115" s="241" t="s">
        <v>233</v>
      </c>
      <c r="E115" s="237">
        <v>29440.996337793844</v>
      </c>
      <c r="F115" s="238">
        <v>38.043076325938905</v>
      </c>
      <c r="G115" s="238">
        <v>0</v>
      </c>
      <c r="H115" s="238">
        <v>2833.3667734005571</v>
      </c>
      <c r="I115" s="238"/>
      <c r="J115" s="238">
        <v>0</v>
      </c>
      <c r="K115" s="238">
        <v>0</v>
      </c>
      <c r="L115" s="238">
        <v>0</v>
      </c>
      <c r="M115" s="238">
        <v>95451.830748837121</v>
      </c>
      <c r="N115" s="238">
        <v>88.967344950683923</v>
      </c>
      <c r="O115" s="238">
        <v>1234.9224310692516</v>
      </c>
      <c r="P115" s="238">
        <v>87.719604770092957</v>
      </c>
      <c r="Q115" s="238">
        <v>1746.9299122062207</v>
      </c>
      <c r="R115" s="239">
        <f t="shared" si="2"/>
        <v>130922.77622935371</v>
      </c>
    </row>
    <row r="116" spans="1:19" ht="20.100000000000001" customHeight="1" thickBot="1">
      <c r="A116" s="234" t="s">
        <v>234</v>
      </c>
      <c r="B116" s="240"/>
      <c r="C116" s="81"/>
      <c r="D116" s="241" t="s">
        <v>235</v>
      </c>
      <c r="E116" s="242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86">
        <v>0</v>
      </c>
      <c r="M116" s="86">
        <v>0</v>
      </c>
      <c r="N116" s="86">
        <v>0</v>
      </c>
      <c r="O116" s="86">
        <v>0</v>
      </c>
      <c r="P116" s="86">
        <v>0</v>
      </c>
      <c r="Q116" s="86">
        <v>0</v>
      </c>
      <c r="R116" s="88">
        <f t="shared" si="2"/>
        <v>0</v>
      </c>
    </row>
    <row r="117" spans="1:19" ht="14.4" thickBot="1">
      <c r="A117" s="165" t="s">
        <v>236</v>
      </c>
      <c r="B117" s="235"/>
      <c r="C117" s="120"/>
      <c r="D117" s="243" t="s">
        <v>237</v>
      </c>
      <c r="E117" s="237">
        <v>0</v>
      </c>
      <c r="F117" s="238">
        <v>0</v>
      </c>
      <c r="G117" s="238">
        <v>0</v>
      </c>
      <c r="H117" s="238">
        <v>0</v>
      </c>
      <c r="I117" s="237">
        <v>0</v>
      </c>
      <c r="J117" s="238">
        <v>0</v>
      </c>
      <c r="K117" s="238">
        <v>0</v>
      </c>
      <c r="L117" s="238">
        <v>0</v>
      </c>
      <c r="M117" s="237">
        <v>0</v>
      </c>
      <c r="N117" s="238">
        <v>0</v>
      </c>
      <c r="O117" s="238">
        <v>0</v>
      </c>
      <c r="P117" s="238">
        <v>0</v>
      </c>
      <c r="Q117" s="237">
        <v>0</v>
      </c>
      <c r="R117" s="239">
        <f t="shared" si="2"/>
        <v>0</v>
      </c>
    </row>
    <row r="118" spans="1:19" ht="16.2" thickBot="1">
      <c r="A118" s="62">
        <v>39999</v>
      </c>
      <c r="B118" s="81"/>
      <c r="C118" s="82"/>
      <c r="D118" s="244" t="s">
        <v>238</v>
      </c>
      <c r="E118" s="242">
        <v>14763185.599522261</v>
      </c>
      <c r="F118" s="86">
        <v>1596267.7594402314</v>
      </c>
      <c r="G118" s="86">
        <v>61779720.765985869</v>
      </c>
      <c r="H118" s="86">
        <v>4751043.4031176064</v>
      </c>
      <c r="I118" s="242">
        <v>13187731.705178605</v>
      </c>
      <c r="J118" s="86">
        <v>37633972.135561146</v>
      </c>
      <c r="K118" s="86">
        <v>102511</v>
      </c>
      <c r="L118" s="86">
        <v>9113802.5094013885</v>
      </c>
      <c r="M118" s="242">
        <v>958622.03301002446</v>
      </c>
      <c r="N118" s="86">
        <v>4953794.2655248325</v>
      </c>
      <c r="O118" s="86">
        <v>452263.05598520831</v>
      </c>
      <c r="P118" s="86">
        <v>32125.773196485312</v>
      </c>
      <c r="Q118" s="242">
        <v>644913.92603600805</v>
      </c>
      <c r="R118" s="88">
        <v>149969953.2966572</v>
      </c>
    </row>
    <row r="119" spans="1:19" ht="16.2" thickBot="1">
      <c r="A119" s="245" t="s">
        <v>239</v>
      </c>
      <c r="B119" s="71"/>
      <c r="C119" s="82"/>
      <c r="D119" s="244" t="s">
        <v>240</v>
      </c>
      <c r="E119" s="242"/>
      <c r="F119" s="86"/>
      <c r="G119" s="86"/>
      <c r="H119" s="86"/>
      <c r="I119" s="242"/>
      <c r="J119" s="86"/>
      <c r="K119" s="86"/>
      <c r="L119" s="86"/>
      <c r="M119" s="242"/>
      <c r="N119" s="86"/>
      <c r="O119" s="86"/>
      <c r="P119" s="86"/>
      <c r="Q119" s="242"/>
      <c r="R119" s="88"/>
    </row>
    <row r="120" spans="1:19" ht="16.2" thickBot="1">
      <c r="A120" s="107">
        <v>49999</v>
      </c>
      <c r="B120" s="107"/>
      <c r="C120" s="246"/>
      <c r="D120" s="247" t="s">
        <v>241</v>
      </c>
      <c r="E120" s="248">
        <f>+E118+E99+E27</f>
        <v>44044465.049903005</v>
      </c>
      <c r="F120" s="242">
        <f t="shared" ref="F120:R120" si="5">+F118+F99+F27</f>
        <v>2204879.9008424473</v>
      </c>
      <c r="G120" s="86">
        <f t="shared" si="5"/>
        <v>160987244.38513181</v>
      </c>
      <c r="H120" s="86">
        <f t="shared" si="5"/>
        <v>10867464.579420041</v>
      </c>
      <c r="I120" s="86">
        <f t="shared" si="5"/>
        <v>21745049.239741269</v>
      </c>
      <c r="J120" s="86">
        <f t="shared" si="5"/>
        <v>82665596.532819808</v>
      </c>
      <c r="K120" s="86">
        <f t="shared" si="5"/>
        <v>225170.66738903191</v>
      </c>
      <c r="L120" s="86">
        <f t="shared" si="5"/>
        <v>17948854.601305317</v>
      </c>
      <c r="M120" s="86">
        <f t="shared" si="5"/>
        <v>6343545.7171297912</v>
      </c>
      <c r="N120" s="86">
        <f t="shared" si="5"/>
        <v>6986246.9576413035</v>
      </c>
      <c r="O120" s="86">
        <f t="shared" si="5"/>
        <v>1014557.0984377553</v>
      </c>
      <c r="P120" s="86">
        <f t="shared" si="5"/>
        <v>72066.91437877655</v>
      </c>
      <c r="Q120" s="86">
        <f t="shared" si="5"/>
        <v>1445339.013071798</v>
      </c>
      <c r="R120" s="88">
        <f t="shared" si="5"/>
        <v>356550480.02190971</v>
      </c>
    </row>
    <row r="124" spans="1:19"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</row>
    <row r="129" spans="1:1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</sheetData>
  <mergeCells count="16">
    <mergeCell ref="P7:P8"/>
    <mergeCell ref="Q7:Q8"/>
    <mergeCell ref="R7:R8"/>
    <mergeCell ref="A9:R9"/>
    <mergeCell ref="A28:R28"/>
    <mergeCell ref="A100:R100"/>
    <mergeCell ref="A1:R1"/>
    <mergeCell ref="D2:H2"/>
    <mergeCell ref="J2:O2"/>
    <mergeCell ref="A7:C8"/>
    <mergeCell ref="D7:D8"/>
    <mergeCell ref="E7:F7"/>
    <mergeCell ref="G7:I7"/>
    <mergeCell ref="J7:M7"/>
    <mergeCell ref="N7:N8"/>
    <mergeCell ref="O7:O8"/>
  </mergeCells>
  <pageMargins left="0.23622047244094491" right="0.23622047244094491" top="0.43307086614173229" bottom="0.19685039370078741" header="0.15748031496062992" footer="0.15748031496062992"/>
  <pageSetup paperSize="9" scale="56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8"/>
  <sheetViews>
    <sheetView zoomScale="70" zoomScaleNormal="70" workbookViewId="0">
      <pane ySplit="4" topLeftCell="A5" activePane="bottomLeft" state="frozen"/>
      <selection activeCell="D14" activeCellId="1" sqref="P65 D14"/>
      <selection pane="bottomLeft" activeCell="D14" activeCellId="1" sqref="P65 D14"/>
    </sheetView>
  </sheetViews>
  <sheetFormatPr defaultRowHeight="14.4"/>
  <cols>
    <col min="1" max="3" width="8.88671875" style="251"/>
    <col min="4" max="4" width="55.5546875" style="251" customWidth="1"/>
    <col min="5" max="5" width="8.88671875" style="251"/>
    <col min="6" max="6" width="20.109375" style="251" customWidth="1"/>
    <col min="7" max="7" width="15.6640625" style="251" customWidth="1"/>
    <col min="8" max="8" width="16.88671875" style="251" customWidth="1"/>
    <col min="9" max="9" width="16.5546875" style="251" customWidth="1"/>
    <col min="10" max="10" width="17.109375" style="251" customWidth="1"/>
    <col min="11" max="11" width="14" style="251" customWidth="1"/>
    <col min="12" max="12" width="18.109375" style="251" customWidth="1"/>
    <col min="13" max="13" width="17.33203125" style="251" customWidth="1"/>
    <col min="14" max="259" width="8.88671875" style="251"/>
    <col min="260" max="260" width="55.5546875" style="251" customWidth="1"/>
    <col min="261" max="261" width="8.88671875" style="251"/>
    <col min="262" max="262" width="20.109375" style="251" customWidth="1"/>
    <col min="263" max="263" width="15.6640625" style="251" customWidth="1"/>
    <col min="264" max="264" width="16.88671875" style="251" customWidth="1"/>
    <col min="265" max="265" width="16.5546875" style="251" customWidth="1"/>
    <col min="266" max="266" width="17.109375" style="251" customWidth="1"/>
    <col min="267" max="267" width="14" style="251" customWidth="1"/>
    <col min="268" max="268" width="18.109375" style="251" customWidth="1"/>
    <col min="269" max="269" width="17.33203125" style="251" customWidth="1"/>
    <col min="270" max="515" width="8.88671875" style="251"/>
    <col min="516" max="516" width="55.5546875" style="251" customWidth="1"/>
    <col min="517" max="517" width="8.88671875" style="251"/>
    <col min="518" max="518" width="20.109375" style="251" customWidth="1"/>
    <col min="519" max="519" width="15.6640625" style="251" customWidth="1"/>
    <col min="520" max="520" width="16.88671875" style="251" customWidth="1"/>
    <col min="521" max="521" width="16.5546875" style="251" customWidth="1"/>
    <col min="522" max="522" width="17.109375" style="251" customWidth="1"/>
    <col min="523" max="523" width="14" style="251" customWidth="1"/>
    <col min="524" max="524" width="18.109375" style="251" customWidth="1"/>
    <col min="525" max="525" width="17.33203125" style="251" customWidth="1"/>
    <col min="526" max="771" width="8.88671875" style="251"/>
    <col min="772" max="772" width="55.5546875" style="251" customWidth="1"/>
    <col min="773" max="773" width="8.88671875" style="251"/>
    <col min="774" max="774" width="20.109375" style="251" customWidth="1"/>
    <col min="775" max="775" width="15.6640625" style="251" customWidth="1"/>
    <col min="776" max="776" width="16.88671875" style="251" customWidth="1"/>
    <col min="777" max="777" width="16.5546875" style="251" customWidth="1"/>
    <col min="778" max="778" width="17.109375" style="251" customWidth="1"/>
    <col min="779" max="779" width="14" style="251" customWidth="1"/>
    <col min="780" max="780" width="18.109375" style="251" customWidth="1"/>
    <col min="781" max="781" width="17.33203125" style="251" customWidth="1"/>
    <col min="782" max="1027" width="8.88671875" style="251"/>
    <col min="1028" max="1028" width="55.5546875" style="251" customWidth="1"/>
    <col min="1029" max="1029" width="8.88671875" style="251"/>
    <col min="1030" max="1030" width="20.109375" style="251" customWidth="1"/>
    <col min="1031" max="1031" width="15.6640625" style="251" customWidth="1"/>
    <col min="1032" max="1032" width="16.88671875" style="251" customWidth="1"/>
    <col min="1033" max="1033" width="16.5546875" style="251" customWidth="1"/>
    <col min="1034" max="1034" width="17.109375" style="251" customWidth="1"/>
    <col min="1035" max="1035" width="14" style="251" customWidth="1"/>
    <col min="1036" max="1036" width="18.109375" style="251" customWidth="1"/>
    <col min="1037" max="1037" width="17.33203125" style="251" customWidth="1"/>
    <col min="1038" max="1283" width="8.88671875" style="251"/>
    <col min="1284" max="1284" width="55.5546875" style="251" customWidth="1"/>
    <col min="1285" max="1285" width="8.88671875" style="251"/>
    <col min="1286" max="1286" width="20.109375" style="251" customWidth="1"/>
    <col min="1287" max="1287" width="15.6640625" style="251" customWidth="1"/>
    <col min="1288" max="1288" width="16.88671875" style="251" customWidth="1"/>
    <col min="1289" max="1289" width="16.5546875" style="251" customWidth="1"/>
    <col min="1290" max="1290" width="17.109375" style="251" customWidth="1"/>
    <col min="1291" max="1291" width="14" style="251" customWidth="1"/>
    <col min="1292" max="1292" width="18.109375" style="251" customWidth="1"/>
    <col min="1293" max="1293" width="17.33203125" style="251" customWidth="1"/>
    <col min="1294" max="1539" width="8.88671875" style="251"/>
    <col min="1540" max="1540" width="55.5546875" style="251" customWidth="1"/>
    <col min="1541" max="1541" width="8.88671875" style="251"/>
    <col min="1542" max="1542" width="20.109375" style="251" customWidth="1"/>
    <col min="1543" max="1543" width="15.6640625" style="251" customWidth="1"/>
    <col min="1544" max="1544" width="16.88671875" style="251" customWidth="1"/>
    <col min="1545" max="1545" width="16.5546875" style="251" customWidth="1"/>
    <col min="1546" max="1546" width="17.109375" style="251" customWidth="1"/>
    <col min="1547" max="1547" width="14" style="251" customWidth="1"/>
    <col min="1548" max="1548" width="18.109375" style="251" customWidth="1"/>
    <col min="1549" max="1549" width="17.33203125" style="251" customWidth="1"/>
    <col min="1550" max="1795" width="8.88671875" style="251"/>
    <col min="1796" max="1796" width="55.5546875" style="251" customWidth="1"/>
    <col min="1797" max="1797" width="8.88671875" style="251"/>
    <col min="1798" max="1798" width="20.109375" style="251" customWidth="1"/>
    <col min="1799" max="1799" width="15.6640625" style="251" customWidth="1"/>
    <col min="1800" max="1800" width="16.88671875" style="251" customWidth="1"/>
    <col min="1801" max="1801" width="16.5546875" style="251" customWidth="1"/>
    <col min="1802" max="1802" width="17.109375" style="251" customWidth="1"/>
    <col min="1803" max="1803" width="14" style="251" customWidth="1"/>
    <col min="1804" max="1804" width="18.109375" style="251" customWidth="1"/>
    <col min="1805" max="1805" width="17.33203125" style="251" customWidth="1"/>
    <col min="1806" max="2051" width="8.88671875" style="251"/>
    <col min="2052" max="2052" width="55.5546875" style="251" customWidth="1"/>
    <col min="2053" max="2053" width="8.88671875" style="251"/>
    <col min="2054" max="2054" width="20.109375" style="251" customWidth="1"/>
    <col min="2055" max="2055" width="15.6640625" style="251" customWidth="1"/>
    <col min="2056" max="2056" width="16.88671875" style="251" customWidth="1"/>
    <col min="2057" max="2057" width="16.5546875" style="251" customWidth="1"/>
    <col min="2058" max="2058" width="17.109375" style="251" customWidth="1"/>
    <col min="2059" max="2059" width="14" style="251" customWidth="1"/>
    <col min="2060" max="2060" width="18.109375" style="251" customWidth="1"/>
    <col min="2061" max="2061" width="17.33203125" style="251" customWidth="1"/>
    <col min="2062" max="2307" width="8.88671875" style="251"/>
    <col min="2308" max="2308" width="55.5546875" style="251" customWidth="1"/>
    <col min="2309" max="2309" width="8.88671875" style="251"/>
    <col min="2310" max="2310" width="20.109375" style="251" customWidth="1"/>
    <col min="2311" max="2311" width="15.6640625" style="251" customWidth="1"/>
    <col min="2312" max="2312" width="16.88671875" style="251" customWidth="1"/>
    <col min="2313" max="2313" width="16.5546875" style="251" customWidth="1"/>
    <col min="2314" max="2314" width="17.109375" style="251" customWidth="1"/>
    <col min="2315" max="2315" width="14" style="251" customWidth="1"/>
    <col min="2316" max="2316" width="18.109375" style="251" customWidth="1"/>
    <col min="2317" max="2317" width="17.33203125" style="251" customWidth="1"/>
    <col min="2318" max="2563" width="8.88671875" style="251"/>
    <col min="2564" max="2564" width="55.5546875" style="251" customWidth="1"/>
    <col min="2565" max="2565" width="8.88671875" style="251"/>
    <col min="2566" max="2566" width="20.109375" style="251" customWidth="1"/>
    <col min="2567" max="2567" width="15.6640625" style="251" customWidth="1"/>
    <col min="2568" max="2568" width="16.88671875" style="251" customWidth="1"/>
    <col min="2569" max="2569" width="16.5546875" style="251" customWidth="1"/>
    <col min="2570" max="2570" width="17.109375" style="251" customWidth="1"/>
    <col min="2571" max="2571" width="14" style="251" customWidth="1"/>
    <col min="2572" max="2572" width="18.109375" style="251" customWidth="1"/>
    <col min="2573" max="2573" width="17.33203125" style="251" customWidth="1"/>
    <col min="2574" max="2819" width="8.88671875" style="251"/>
    <col min="2820" max="2820" width="55.5546875" style="251" customWidth="1"/>
    <col min="2821" max="2821" width="8.88671875" style="251"/>
    <col min="2822" max="2822" width="20.109375" style="251" customWidth="1"/>
    <col min="2823" max="2823" width="15.6640625" style="251" customWidth="1"/>
    <col min="2824" max="2824" width="16.88671875" style="251" customWidth="1"/>
    <col min="2825" max="2825" width="16.5546875" style="251" customWidth="1"/>
    <col min="2826" max="2826" width="17.109375" style="251" customWidth="1"/>
    <col min="2827" max="2827" width="14" style="251" customWidth="1"/>
    <col min="2828" max="2828" width="18.109375" style="251" customWidth="1"/>
    <col min="2829" max="2829" width="17.33203125" style="251" customWidth="1"/>
    <col min="2830" max="3075" width="8.88671875" style="251"/>
    <col min="3076" max="3076" width="55.5546875" style="251" customWidth="1"/>
    <col min="3077" max="3077" width="8.88671875" style="251"/>
    <col min="3078" max="3078" width="20.109375" style="251" customWidth="1"/>
    <col min="3079" max="3079" width="15.6640625" style="251" customWidth="1"/>
    <col min="3080" max="3080" width="16.88671875" style="251" customWidth="1"/>
    <col min="3081" max="3081" width="16.5546875" style="251" customWidth="1"/>
    <col min="3082" max="3082" width="17.109375" style="251" customWidth="1"/>
    <col min="3083" max="3083" width="14" style="251" customWidth="1"/>
    <col min="3084" max="3084" width="18.109375" style="251" customWidth="1"/>
    <col min="3085" max="3085" width="17.33203125" style="251" customWidth="1"/>
    <col min="3086" max="3331" width="8.88671875" style="251"/>
    <col min="3332" max="3332" width="55.5546875" style="251" customWidth="1"/>
    <col min="3333" max="3333" width="8.88671875" style="251"/>
    <col min="3334" max="3334" width="20.109375" style="251" customWidth="1"/>
    <col min="3335" max="3335" width="15.6640625" style="251" customWidth="1"/>
    <col min="3336" max="3336" width="16.88671875" style="251" customWidth="1"/>
    <col min="3337" max="3337" width="16.5546875" style="251" customWidth="1"/>
    <col min="3338" max="3338" width="17.109375" style="251" customWidth="1"/>
    <col min="3339" max="3339" width="14" style="251" customWidth="1"/>
    <col min="3340" max="3340" width="18.109375" style="251" customWidth="1"/>
    <col min="3341" max="3341" width="17.33203125" style="251" customWidth="1"/>
    <col min="3342" max="3587" width="8.88671875" style="251"/>
    <col min="3588" max="3588" width="55.5546875" style="251" customWidth="1"/>
    <col min="3589" max="3589" width="8.88671875" style="251"/>
    <col min="3590" max="3590" width="20.109375" style="251" customWidth="1"/>
    <col min="3591" max="3591" width="15.6640625" style="251" customWidth="1"/>
    <col min="3592" max="3592" width="16.88671875" style="251" customWidth="1"/>
    <col min="3593" max="3593" width="16.5546875" style="251" customWidth="1"/>
    <col min="3594" max="3594" width="17.109375" style="251" customWidth="1"/>
    <col min="3595" max="3595" width="14" style="251" customWidth="1"/>
    <col min="3596" max="3596" width="18.109375" style="251" customWidth="1"/>
    <col min="3597" max="3597" width="17.33203125" style="251" customWidth="1"/>
    <col min="3598" max="3843" width="8.88671875" style="251"/>
    <col min="3844" max="3844" width="55.5546875" style="251" customWidth="1"/>
    <col min="3845" max="3845" width="8.88671875" style="251"/>
    <col min="3846" max="3846" width="20.109375" style="251" customWidth="1"/>
    <col min="3847" max="3847" width="15.6640625" style="251" customWidth="1"/>
    <col min="3848" max="3848" width="16.88671875" style="251" customWidth="1"/>
    <col min="3849" max="3849" width="16.5546875" style="251" customWidth="1"/>
    <col min="3850" max="3850" width="17.109375" style="251" customWidth="1"/>
    <col min="3851" max="3851" width="14" style="251" customWidth="1"/>
    <col min="3852" max="3852" width="18.109375" style="251" customWidth="1"/>
    <col min="3853" max="3853" width="17.33203125" style="251" customWidth="1"/>
    <col min="3854" max="4099" width="8.88671875" style="251"/>
    <col min="4100" max="4100" width="55.5546875" style="251" customWidth="1"/>
    <col min="4101" max="4101" width="8.88671875" style="251"/>
    <col min="4102" max="4102" width="20.109375" style="251" customWidth="1"/>
    <col min="4103" max="4103" width="15.6640625" style="251" customWidth="1"/>
    <col min="4104" max="4104" width="16.88671875" style="251" customWidth="1"/>
    <col min="4105" max="4105" width="16.5546875" style="251" customWidth="1"/>
    <col min="4106" max="4106" width="17.109375" style="251" customWidth="1"/>
    <col min="4107" max="4107" width="14" style="251" customWidth="1"/>
    <col min="4108" max="4108" width="18.109375" style="251" customWidth="1"/>
    <col min="4109" max="4109" width="17.33203125" style="251" customWidth="1"/>
    <col min="4110" max="4355" width="8.88671875" style="251"/>
    <col min="4356" max="4356" width="55.5546875" style="251" customWidth="1"/>
    <col min="4357" max="4357" width="8.88671875" style="251"/>
    <col min="4358" max="4358" width="20.109375" style="251" customWidth="1"/>
    <col min="4359" max="4359" width="15.6640625" style="251" customWidth="1"/>
    <col min="4360" max="4360" width="16.88671875" style="251" customWidth="1"/>
    <col min="4361" max="4361" width="16.5546875" style="251" customWidth="1"/>
    <col min="4362" max="4362" width="17.109375" style="251" customWidth="1"/>
    <col min="4363" max="4363" width="14" style="251" customWidth="1"/>
    <col min="4364" max="4364" width="18.109375" style="251" customWidth="1"/>
    <col min="4365" max="4365" width="17.33203125" style="251" customWidth="1"/>
    <col min="4366" max="4611" width="8.88671875" style="251"/>
    <col min="4612" max="4612" width="55.5546875" style="251" customWidth="1"/>
    <col min="4613" max="4613" width="8.88671875" style="251"/>
    <col min="4614" max="4614" width="20.109375" style="251" customWidth="1"/>
    <col min="4615" max="4615" width="15.6640625" style="251" customWidth="1"/>
    <col min="4616" max="4616" width="16.88671875" style="251" customWidth="1"/>
    <col min="4617" max="4617" width="16.5546875" style="251" customWidth="1"/>
    <col min="4618" max="4618" width="17.109375" style="251" customWidth="1"/>
    <col min="4619" max="4619" width="14" style="251" customWidth="1"/>
    <col min="4620" max="4620" width="18.109375" style="251" customWidth="1"/>
    <col min="4621" max="4621" width="17.33203125" style="251" customWidth="1"/>
    <col min="4622" max="4867" width="8.88671875" style="251"/>
    <col min="4868" max="4868" width="55.5546875" style="251" customWidth="1"/>
    <col min="4869" max="4869" width="8.88671875" style="251"/>
    <col min="4870" max="4870" width="20.109375" style="251" customWidth="1"/>
    <col min="4871" max="4871" width="15.6640625" style="251" customWidth="1"/>
    <col min="4872" max="4872" width="16.88671875" style="251" customWidth="1"/>
    <col min="4873" max="4873" width="16.5546875" style="251" customWidth="1"/>
    <col min="4874" max="4874" width="17.109375" style="251" customWidth="1"/>
    <col min="4875" max="4875" width="14" style="251" customWidth="1"/>
    <col min="4876" max="4876" width="18.109375" style="251" customWidth="1"/>
    <col min="4877" max="4877" width="17.33203125" style="251" customWidth="1"/>
    <col min="4878" max="5123" width="8.88671875" style="251"/>
    <col min="5124" max="5124" width="55.5546875" style="251" customWidth="1"/>
    <col min="5125" max="5125" width="8.88671875" style="251"/>
    <col min="5126" max="5126" width="20.109375" style="251" customWidth="1"/>
    <col min="5127" max="5127" width="15.6640625" style="251" customWidth="1"/>
    <col min="5128" max="5128" width="16.88671875" style="251" customWidth="1"/>
    <col min="5129" max="5129" width="16.5546875" style="251" customWidth="1"/>
    <col min="5130" max="5130" width="17.109375" style="251" customWidth="1"/>
    <col min="5131" max="5131" width="14" style="251" customWidth="1"/>
    <col min="5132" max="5132" width="18.109375" style="251" customWidth="1"/>
    <col min="5133" max="5133" width="17.33203125" style="251" customWidth="1"/>
    <col min="5134" max="5379" width="8.88671875" style="251"/>
    <col min="5380" max="5380" width="55.5546875" style="251" customWidth="1"/>
    <col min="5381" max="5381" width="8.88671875" style="251"/>
    <col min="5382" max="5382" width="20.109375" style="251" customWidth="1"/>
    <col min="5383" max="5383" width="15.6640625" style="251" customWidth="1"/>
    <col min="5384" max="5384" width="16.88671875" style="251" customWidth="1"/>
    <col min="5385" max="5385" width="16.5546875" style="251" customWidth="1"/>
    <col min="5386" max="5386" width="17.109375" style="251" customWidth="1"/>
    <col min="5387" max="5387" width="14" style="251" customWidth="1"/>
    <col min="5388" max="5388" width="18.109375" style="251" customWidth="1"/>
    <col min="5389" max="5389" width="17.33203125" style="251" customWidth="1"/>
    <col min="5390" max="5635" width="8.88671875" style="251"/>
    <col min="5636" max="5636" width="55.5546875" style="251" customWidth="1"/>
    <col min="5637" max="5637" width="8.88671875" style="251"/>
    <col min="5638" max="5638" width="20.109375" style="251" customWidth="1"/>
    <col min="5639" max="5639" width="15.6640625" style="251" customWidth="1"/>
    <col min="5640" max="5640" width="16.88671875" style="251" customWidth="1"/>
    <col min="5641" max="5641" width="16.5546875" style="251" customWidth="1"/>
    <col min="5642" max="5642" width="17.109375" style="251" customWidth="1"/>
    <col min="5643" max="5643" width="14" style="251" customWidth="1"/>
    <col min="5644" max="5644" width="18.109375" style="251" customWidth="1"/>
    <col min="5645" max="5645" width="17.33203125" style="251" customWidth="1"/>
    <col min="5646" max="5891" width="8.88671875" style="251"/>
    <col min="5892" max="5892" width="55.5546875" style="251" customWidth="1"/>
    <col min="5893" max="5893" width="8.88671875" style="251"/>
    <col min="5894" max="5894" width="20.109375" style="251" customWidth="1"/>
    <col min="5895" max="5895" width="15.6640625" style="251" customWidth="1"/>
    <col min="5896" max="5896" width="16.88671875" style="251" customWidth="1"/>
    <col min="5897" max="5897" width="16.5546875" style="251" customWidth="1"/>
    <col min="5898" max="5898" width="17.109375" style="251" customWidth="1"/>
    <col min="5899" max="5899" width="14" style="251" customWidth="1"/>
    <col min="5900" max="5900" width="18.109375" style="251" customWidth="1"/>
    <col min="5901" max="5901" width="17.33203125" style="251" customWidth="1"/>
    <col min="5902" max="6147" width="8.88671875" style="251"/>
    <col min="6148" max="6148" width="55.5546875" style="251" customWidth="1"/>
    <col min="6149" max="6149" width="8.88671875" style="251"/>
    <col min="6150" max="6150" width="20.109375" style="251" customWidth="1"/>
    <col min="6151" max="6151" width="15.6640625" style="251" customWidth="1"/>
    <col min="6152" max="6152" width="16.88671875" style="251" customWidth="1"/>
    <col min="6153" max="6153" width="16.5546875" style="251" customWidth="1"/>
    <col min="6154" max="6154" width="17.109375" style="251" customWidth="1"/>
    <col min="6155" max="6155" width="14" style="251" customWidth="1"/>
    <col min="6156" max="6156" width="18.109375" style="251" customWidth="1"/>
    <col min="6157" max="6157" width="17.33203125" style="251" customWidth="1"/>
    <col min="6158" max="6403" width="8.88671875" style="251"/>
    <col min="6404" max="6404" width="55.5546875" style="251" customWidth="1"/>
    <col min="6405" max="6405" width="8.88671875" style="251"/>
    <col min="6406" max="6406" width="20.109375" style="251" customWidth="1"/>
    <col min="6407" max="6407" width="15.6640625" style="251" customWidth="1"/>
    <col min="6408" max="6408" width="16.88671875" style="251" customWidth="1"/>
    <col min="6409" max="6409" width="16.5546875" style="251" customWidth="1"/>
    <col min="6410" max="6410" width="17.109375" style="251" customWidth="1"/>
    <col min="6411" max="6411" width="14" style="251" customWidth="1"/>
    <col min="6412" max="6412" width="18.109375" style="251" customWidth="1"/>
    <col min="6413" max="6413" width="17.33203125" style="251" customWidth="1"/>
    <col min="6414" max="6659" width="8.88671875" style="251"/>
    <col min="6660" max="6660" width="55.5546875" style="251" customWidth="1"/>
    <col min="6661" max="6661" width="8.88671875" style="251"/>
    <col min="6662" max="6662" width="20.109375" style="251" customWidth="1"/>
    <col min="6663" max="6663" width="15.6640625" style="251" customWidth="1"/>
    <col min="6664" max="6664" width="16.88671875" style="251" customWidth="1"/>
    <col min="6665" max="6665" width="16.5546875" style="251" customWidth="1"/>
    <col min="6666" max="6666" width="17.109375" style="251" customWidth="1"/>
    <col min="6667" max="6667" width="14" style="251" customWidth="1"/>
    <col min="6668" max="6668" width="18.109375" style="251" customWidth="1"/>
    <col min="6669" max="6669" width="17.33203125" style="251" customWidth="1"/>
    <col min="6670" max="6915" width="8.88671875" style="251"/>
    <col min="6916" max="6916" width="55.5546875" style="251" customWidth="1"/>
    <col min="6917" max="6917" width="8.88671875" style="251"/>
    <col min="6918" max="6918" width="20.109375" style="251" customWidth="1"/>
    <col min="6919" max="6919" width="15.6640625" style="251" customWidth="1"/>
    <col min="6920" max="6920" width="16.88671875" style="251" customWidth="1"/>
    <col min="6921" max="6921" width="16.5546875" style="251" customWidth="1"/>
    <col min="6922" max="6922" width="17.109375" style="251" customWidth="1"/>
    <col min="6923" max="6923" width="14" style="251" customWidth="1"/>
    <col min="6924" max="6924" width="18.109375" style="251" customWidth="1"/>
    <col min="6925" max="6925" width="17.33203125" style="251" customWidth="1"/>
    <col min="6926" max="7171" width="8.88671875" style="251"/>
    <col min="7172" max="7172" width="55.5546875" style="251" customWidth="1"/>
    <col min="7173" max="7173" width="8.88671875" style="251"/>
    <col min="7174" max="7174" width="20.109375" style="251" customWidth="1"/>
    <col min="7175" max="7175" width="15.6640625" style="251" customWidth="1"/>
    <col min="7176" max="7176" width="16.88671875" style="251" customWidth="1"/>
    <col min="7177" max="7177" width="16.5546875" style="251" customWidth="1"/>
    <col min="7178" max="7178" width="17.109375" style="251" customWidth="1"/>
    <col min="7179" max="7179" width="14" style="251" customWidth="1"/>
    <col min="7180" max="7180" width="18.109375" style="251" customWidth="1"/>
    <col min="7181" max="7181" width="17.33203125" style="251" customWidth="1"/>
    <col min="7182" max="7427" width="8.88671875" style="251"/>
    <col min="7428" max="7428" width="55.5546875" style="251" customWidth="1"/>
    <col min="7429" max="7429" width="8.88671875" style="251"/>
    <col min="7430" max="7430" width="20.109375" style="251" customWidth="1"/>
    <col min="7431" max="7431" width="15.6640625" style="251" customWidth="1"/>
    <col min="7432" max="7432" width="16.88671875" style="251" customWidth="1"/>
    <col min="7433" max="7433" width="16.5546875" style="251" customWidth="1"/>
    <col min="7434" max="7434" width="17.109375" style="251" customWidth="1"/>
    <col min="7435" max="7435" width="14" style="251" customWidth="1"/>
    <col min="7436" max="7436" width="18.109375" style="251" customWidth="1"/>
    <col min="7437" max="7437" width="17.33203125" style="251" customWidth="1"/>
    <col min="7438" max="7683" width="8.88671875" style="251"/>
    <col min="7684" max="7684" width="55.5546875" style="251" customWidth="1"/>
    <col min="7685" max="7685" width="8.88671875" style="251"/>
    <col min="7686" max="7686" width="20.109375" style="251" customWidth="1"/>
    <col min="7687" max="7687" width="15.6640625" style="251" customWidth="1"/>
    <col min="7688" max="7688" width="16.88671875" style="251" customWidth="1"/>
    <col min="7689" max="7689" width="16.5546875" style="251" customWidth="1"/>
    <col min="7690" max="7690" width="17.109375" style="251" customWidth="1"/>
    <col min="7691" max="7691" width="14" style="251" customWidth="1"/>
    <col min="7692" max="7692" width="18.109375" style="251" customWidth="1"/>
    <col min="7693" max="7693" width="17.33203125" style="251" customWidth="1"/>
    <col min="7694" max="7939" width="8.88671875" style="251"/>
    <col min="7940" max="7940" width="55.5546875" style="251" customWidth="1"/>
    <col min="7941" max="7941" width="8.88671875" style="251"/>
    <col min="7942" max="7942" width="20.109375" style="251" customWidth="1"/>
    <col min="7943" max="7943" width="15.6640625" style="251" customWidth="1"/>
    <col min="7944" max="7944" width="16.88671875" style="251" customWidth="1"/>
    <col min="7945" max="7945" width="16.5546875" style="251" customWidth="1"/>
    <col min="7946" max="7946" width="17.109375" style="251" customWidth="1"/>
    <col min="7947" max="7947" width="14" style="251" customWidth="1"/>
    <col min="7948" max="7948" width="18.109375" style="251" customWidth="1"/>
    <col min="7949" max="7949" width="17.33203125" style="251" customWidth="1"/>
    <col min="7950" max="8195" width="8.88671875" style="251"/>
    <col min="8196" max="8196" width="55.5546875" style="251" customWidth="1"/>
    <col min="8197" max="8197" width="8.88671875" style="251"/>
    <col min="8198" max="8198" width="20.109375" style="251" customWidth="1"/>
    <col min="8199" max="8199" width="15.6640625" style="251" customWidth="1"/>
    <col min="8200" max="8200" width="16.88671875" style="251" customWidth="1"/>
    <col min="8201" max="8201" width="16.5546875" style="251" customWidth="1"/>
    <col min="8202" max="8202" width="17.109375" style="251" customWidth="1"/>
    <col min="8203" max="8203" width="14" style="251" customWidth="1"/>
    <col min="8204" max="8204" width="18.109375" style="251" customWidth="1"/>
    <col min="8205" max="8205" width="17.33203125" style="251" customWidth="1"/>
    <col min="8206" max="8451" width="8.88671875" style="251"/>
    <col min="8452" max="8452" width="55.5546875" style="251" customWidth="1"/>
    <col min="8453" max="8453" width="8.88671875" style="251"/>
    <col min="8454" max="8454" width="20.109375" style="251" customWidth="1"/>
    <col min="8455" max="8455" width="15.6640625" style="251" customWidth="1"/>
    <col min="8456" max="8456" width="16.88671875" style="251" customWidth="1"/>
    <col min="8457" max="8457" width="16.5546875" style="251" customWidth="1"/>
    <col min="8458" max="8458" width="17.109375" style="251" customWidth="1"/>
    <col min="8459" max="8459" width="14" style="251" customWidth="1"/>
    <col min="8460" max="8460" width="18.109375" style="251" customWidth="1"/>
    <col min="8461" max="8461" width="17.33203125" style="251" customWidth="1"/>
    <col min="8462" max="8707" width="8.88671875" style="251"/>
    <col min="8708" max="8708" width="55.5546875" style="251" customWidth="1"/>
    <col min="8709" max="8709" width="8.88671875" style="251"/>
    <col min="8710" max="8710" width="20.109375" style="251" customWidth="1"/>
    <col min="8711" max="8711" width="15.6640625" style="251" customWidth="1"/>
    <col min="8712" max="8712" width="16.88671875" style="251" customWidth="1"/>
    <col min="8713" max="8713" width="16.5546875" style="251" customWidth="1"/>
    <col min="8714" max="8714" width="17.109375" style="251" customWidth="1"/>
    <col min="8715" max="8715" width="14" style="251" customWidth="1"/>
    <col min="8716" max="8716" width="18.109375" style="251" customWidth="1"/>
    <col min="8717" max="8717" width="17.33203125" style="251" customWidth="1"/>
    <col min="8718" max="8963" width="8.88671875" style="251"/>
    <col min="8964" max="8964" width="55.5546875" style="251" customWidth="1"/>
    <col min="8965" max="8965" width="8.88671875" style="251"/>
    <col min="8966" max="8966" width="20.109375" style="251" customWidth="1"/>
    <col min="8967" max="8967" width="15.6640625" style="251" customWidth="1"/>
    <col min="8968" max="8968" width="16.88671875" style="251" customWidth="1"/>
    <col min="8969" max="8969" width="16.5546875" style="251" customWidth="1"/>
    <col min="8970" max="8970" width="17.109375" style="251" customWidth="1"/>
    <col min="8971" max="8971" width="14" style="251" customWidth="1"/>
    <col min="8972" max="8972" width="18.109375" style="251" customWidth="1"/>
    <col min="8973" max="8973" width="17.33203125" style="251" customWidth="1"/>
    <col min="8974" max="9219" width="8.88671875" style="251"/>
    <col min="9220" max="9220" width="55.5546875" style="251" customWidth="1"/>
    <col min="9221" max="9221" width="8.88671875" style="251"/>
    <col min="9222" max="9222" width="20.109375" style="251" customWidth="1"/>
    <col min="9223" max="9223" width="15.6640625" style="251" customWidth="1"/>
    <col min="9224" max="9224" width="16.88671875" style="251" customWidth="1"/>
    <col min="9225" max="9225" width="16.5546875" style="251" customWidth="1"/>
    <col min="9226" max="9226" width="17.109375" style="251" customWidth="1"/>
    <col min="9227" max="9227" width="14" style="251" customWidth="1"/>
    <col min="9228" max="9228" width="18.109375" style="251" customWidth="1"/>
    <col min="9229" max="9229" width="17.33203125" style="251" customWidth="1"/>
    <col min="9230" max="9475" width="8.88671875" style="251"/>
    <col min="9476" max="9476" width="55.5546875" style="251" customWidth="1"/>
    <col min="9477" max="9477" width="8.88671875" style="251"/>
    <col min="9478" max="9478" width="20.109375" style="251" customWidth="1"/>
    <col min="9479" max="9479" width="15.6640625" style="251" customWidth="1"/>
    <col min="9480" max="9480" width="16.88671875" style="251" customWidth="1"/>
    <col min="9481" max="9481" width="16.5546875" style="251" customWidth="1"/>
    <col min="9482" max="9482" width="17.109375" style="251" customWidth="1"/>
    <col min="9483" max="9483" width="14" style="251" customWidth="1"/>
    <col min="9484" max="9484" width="18.109375" style="251" customWidth="1"/>
    <col min="9485" max="9485" width="17.33203125" style="251" customWidth="1"/>
    <col min="9486" max="9731" width="8.88671875" style="251"/>
    <col min="9732" max="9732" width="55.5546875" style="251" customWidth="1"/>
    <col min="9733" max="9733" width="8.88671875" style="251"/>
    <col min="9734" max="9734" width="20.109375" style="251" customWidth="1"/>
    <col min="9735" max="9735" width="15.6640625" style="251" customWidth="1"/>
    <col min="9736" max="9736" width="16.88671875" style="251" customWidth="1"/>
    <col min="9737" max="9737" width="16.5546875" style="251" customWidth="1"/>
    <col min="9738" max="9738" width="17.109375" style="251" customWidth="1"/>
    <col min="9739" max="9739" width="14" style="251" customWidth="1"/>
    <col min="9740" max="9740" width="18.109375" style="251" customWidth="1"/>
    <col min="9741" max="9741" width="17.33203125" style="251" customWidth="1"/>
    <col min="9742" max="9987" width="8.88671875" style="251"/>
    <col min="9988" max="9988" width="55.5546875" style="251" customWidth="1"/>
    <col min="9989" max="9989" width="8.88671875" style="251"/>
    <col min="9990" max="9990" width="20.109375" style="251" customWidth="1"/>
    <col min="9991" max="9991" width="15.6640625" style="251" customWidth="1"/>
    <col min="9992" max="9992" width="16.88671875" style="251" customWidth="1"/>
    <col min="9993" max="9993" width="16.5546875" style="251" customWidth="1"/>
    <col min="9994" max="9994" width="17.109375" style="251" customWidth="1"/>
    <col min="9995" max="9995" width="14" style="251" customWidth="1"/>
    <col min="9996" max="9996" width="18.109375" style="251" customWidth="1"/>
    <col min="9997" max="9997" width="17.33203125" style="251" customWidth="1"/>
    <col min="9998" max="10243" width="8.88671875" style="251"/>
    <col min="10244" max="10244" width="55.5546875" style="251" customWidth="1"/>
    <col min="10245" max="10245" width="8.88671875" style="251"/>
    <col min="10246" max="10246" width="20.109375" style="251" customWidth="1"/>
    <col min="10247" max="10247" width="15.6640625" style="251" customWidth="1"/>
    <col min="10248" max="10248" width="16.88671875" style="251" customWidth="1"/>
    <col min="10249" max="10249" width="16.5546875" style="251" customWidth="1"/>
    <col min="10250" max="10250" width="17.109375" style="251" customWidth="1"/>
    <col min="10251" max="10251" width="14" style="251" customWidth="1"/>
    <col min="10252" max="10252" width="18.109375" style="251" customWidth="1"/>
    <col min="10253" max="10253" width="17.33203125" style="251" customWidth="1"/>
    <col min="10254" max="10499" width="8.88671875" style="251"/>
    <col min="10500" max="10500" width="55.5546875" style="251" customWidth="1"/>
    <col min="10501" max="10501" width="8.88671875" style="251"/>
    <col min="10502" max="10502" width="20.109375" style="251" customWidth="1"/>
    <col min="10503" max="10503" width="15.6640625" style="251" customWidth="1"/>
    <col min="10504" max="10504" width="16.88671875" style="251" customWidth="1"/>
    <col min="10505" max="10505" width="16.5546875" style="251" customWidth="1"/>
    <col min="10506" max="10506" width="17.109375" style="251" customWidth="1"/>
    <col min="10507" max="10507" width="14" style="251" customWidth="1"/>
    <col min="10508" max="10508" width="18.109375" style="251" customWidth="1"/>
    <col min="10509" max="10509" width="17.33203125" style="251" customWidth="1"/>
    <col min="10510" max="10755" width="8.88671875" style="251"/>
    <col min="10756" max="10756" width="55.5546875" style="251" customWidth="1"/>
    <col min="10757" max="10757" width="8.88671875" style="251"/>
    <col min="10758" max="10758" width="20.109375" style="251" customWidth="1"/>
    <col min="10759" max="10759" width="15.6640625" style="251" customWidth="1"/>
    <col min="10760" max="10760" width="16.88671875" style="251" customWidth="1"/>
    <col min="10761" max="10761" width="16.5546875" style="251" customWidth="1"/>
    <col min="10762" max="10762" width="17.109375" style="251" customWidth="1"/>
    <col min="10763" max="10763" width="14" style="251" customWidth="1"/>
    <col min="10764" max="10764" width="18.109375" style="251" customWidth="1"/>
    <col min="10765" max="10765" width="17.33203125" style="251" customWidth="1"/>
    <col min="10766" max="11011" width="8.88671875" style="251"/>
    <col min="11012" max="11012" width="55.5546875" style="251" customWidth="1"/>
    <col min="11013" max="11013" width="8.88671875" style="251"/>
    <col min="11014" max="11014" width="20.109375" style="251" customWidth="1"/>
    <col min="11015" max="11015" width="15.6640625" style="251" customWidth="1"/>
    <col min="11016" max="11016" width="16.88671875" style="251" customWidth="1"/>
    <col min="11017" max="11017" width="16.5546875" style="251" customWidth="1"/>
    <col min="11018" max="11018" width="17.109375" style="251" customWidth="1"/>
    <col min="11019" max="11019" width="14" style="251" customWidth="1"/>
    <col min="11020" max="11020" width="18.109375" style="251" customWidth="1"/>
    <col min="11021" max="11021" width="17.33203125" style="251" customWidth="1"/>
    <col min="11022" max="11267" width="8.88671875" style="251"/>
    <col min="11268" max="11268" width="55.5546875" style="251" customWidth="1"/>
    <col min="11269" max="11269" width="8.88671875" style="251"/>
    <col min="11270" max="11270" width="20.109375" style="251" customWidth="1"/>
    <col min="11271" max="11271" width="15.6640625" style="251" customWidth="1"/>
    <col min="11272" max="11272" width="16.88671875" style="251" customWidth="1"/>
    <col min="11273" max="11273" width="16.5546875" style="251" customWidth="1"/>
    <col min="11274" max="11274" width="17.109375" style="251" customWidth="1"/>
    <col min="11275" max="11275" width="14" style="251" customWidth="1"/>
    <col min="11276" max="11276" width="18.109375" style="251" customWidth="1"/>
    <col min="11277" max="11277" width="17.33203125" style="251" customWidth="1"/>
    <col min="11278" max="11523" width="8.88671875" style="251"/>
    <col min="11524" max="11524" width="55.5546875" style="251" customWidth="1"/>
    <col min="11525" max="11525" width="8.88671875" style="251"/>
    <col min="11526" max="11526" width="20.109375" style="251" customWidth="1"/>
    <col min="11527" max="11527" width="15.6640625" style="251" customWidth="1"/>
    <col min="11528" max="11528" width="16.88671875" style="251" customWidth="1"/>
    <col min="11529" max="11529" width="16.5546875" style="251" customWidth="1"/>
    <col min="11530" max="11530" width="17.109375" style="251" customWidth="1"/>
    <col min="11531" max="11531" width="14" style="251" customWidth="1"/>
    <col min="11532" max="11532" width="18.109375" style="251" customWidth="1"/>
    <col min="11533" max="11533" width="17.33203125" style="251" customWidth="1"/>
    <col min="11534" max="11779" width="8.88671875" style="251"/>
    <col min="11780" max="11780" width="55.5546875" style="251" customWidth="1"/>
    <col min="11781" max="11781" width="8.88671875" style="251"/>
    <col min="11782" max="11782" width="20.109375" style="251" customWidth="1"/>
    <col min="11783" max="11783" width="15.6640625" style="251" customWidth="1"/>
    <col min="11784" max="11784" width="16.88671875" style="251" customWidth="1"/>
    <col min="11785" max="11785" width="16.5546875" style="251" customWidth="1"/>
    <col min="11786" max="11786" width="17.109375" style="251" customWidth="1"/>
    <col min="11787" max="11787" width="14" style="251" customWidth="1"/>
    <col min="11788" max="11788" width="18.109375" style="251" customWidth="1"/>
    <col min="11789" max="11789" width="17.33203125" style="251" customWidth="1"/>
    <col min="11790" max="12035" width="8.88671875" style="251"/>
    <col min="12036" max="12036" width="55.5546875" style="251" customWidth="1"/>
    <col min="12037" max="12037" width="8.88671875" style="251"/>
    <col min="12038" max="12038" width="20.109375" style="251" customWidth="1"/>
    <col min="12039" max="12039" width="15.6640625" style="251" customWidth="1"/>
    <col min="12040" max="12040" width="16.88671875" style="251" customWidth="1"/>
    <col min="12041" max="12041" width="16.5546875" style="251" customWidth="1"/>
    <col min="12042" max="12042" width="17.109375" style="251" customWidth="1"/>
    <col min="12043" max="12043" width="14" style="251" customWidth="1"/>
    <col min="12044" max="12044" width="18.109375" style="251" customWidth="1"/>
    <col min="12045" max="12045" width="17.33203125" style="251" customWidth="1"/>
    <col min="12046" max="12291" width="8.88671875" style="251"/>
    <col min="12292" max="12292" width="55.5546875" style="251" customWidth="1"/>
    <col min="12293" max="12293" width="8.88671875" style="251"/>
    <col min="12294" max="12294" width="20.109375" style="251" customWidth="1"/>
    <col min="12295" max="12295" width="15.6640625" style="251" customWidth="1"/>
    <col min="12296" max="12296" width="16.88671875" style="251" customWidth="1"/>
    <col min="12297" max="12297" width="16.5546875" style="251" customWidth="1"/>
    <col min="12298" max="12298" width="17.109375" style="251" customWidth="1"/>
    <col min="12299" max="12299" width="14" style="251" customWidth="1"/>
    <col min="12300" max="12300" width="18.109375" style="251" customWidth="1"/>
    <col min="12301" max="12301" width="17.33203125" style="251" customWidth="1"/>
    <col min="12302" max="12547" width="8.88671875" style="251"/>
    <col min="12548" max="12548" width="55.5546875" style="251" customWidth="1"/>
    <col min="12549" max="12549" width="8.88671875" style="251"/>
    <col min="12550" max="12550" width="20.109375" style="251" customWidth="1"/>
    <col min="12551" max="12551" width="15.6640625" style="251" customWidth="1"/>
    <col min="12552" max="12552" width="16.88671875" style="251" customWidth="1"/>
    <col min="12553" max="12553" width="16.5546875" style="251" customWidth="1"/>
    <col min="12554" max="12554" width="17.109375" style="251" customWidth="1"/>
    <col min="12555" max="12555" width="14" style="251" customWidth="1"/>
    <col min="12556" max="12556" width="18.109375" style="251" customWidth="1"/>
    <col min="12557" max="12557" width="17.33203125" style="251" customWidth="1"/>
    <col min="12558" max="12803" width="8.88671875" style="251"/>
    <col min="12804" max="12804" width="55.5546875" style="251" customWidth="1"/>
    <col min="12805" max="12805" width="8.88671875" style="251"/>
    <col min="12806" max="12806" width="20.109375" style="251" customWidth="1"/>
    <col min="12807" max="12807" width="15.6640625" style="251" customWidth="1"/>
    <col min="12808" max="12808" width="16.88671875" style="251" customWidth="1"/>
    <col min="12809" max="12809" width="16.5546875" style="251" customWidth="1"/>
    <col min="12810" max="12810" width="17.109375" style="251" customWidth="1"/>
    <col min="12811" max="12811" width="14" style="251" customWidth="1"/>
    <col min="12812" max="12812" width="18.109375" style="251" customWidth="1"/>
    <col min="12813" max="12813" width="17.33203125" style="251" customWidth="1"/>
    <col min="12814" max="13059" width="8.88671875" style="251"/>
    <col min="13060" max="13060" width="55.5546875" style="251" customWidth="1"/>
    <col min="13061" max="13061" width="8.88671875" style="251"/>
    <col min="13062" max="13062" width="20.109375" style="251" customWidth="1"/>
    <col min="13063" max="13063" width="15.6640625" style="251" customWidth="1"/>
    <col min="13064" max="13064" width="16.88671875" style="251" customWidth="1"/>
    <col min="13065" max="13065" width="16.5546875" style="251" customWidth="1"/>
    <col min="13066" max="13066" width="17.109375" style="251" customWidth="1"/>
    <col min="13067" max="13067" width="14" style="251" customWidth="1"/>
    <col min="13068" max="13068" width="18.109375" style="251" customWidth="1"/>
    <col min="13069" max="13069" width="17.33203125" style="251" customWidth="1"/>
    <col min="13070" max="13315" width="8.88671875" style="251"/>
    <col min="13316" max="13316" width="55.5546875" style="251" customWidth="1"/>
    <col min="13317" max="13317" width="8.88671875" style="251"/>
    <col min="13318" max="13318" width="20.109375" style="251" customWidth="1"/>
    <col min="13319" max="13319" width="15.6640625" style="251" customWidth="1"/>
    <col min="13320" max="13320" width="16.88671875" style="251" customWidth="1"/>
    <col min="13321" max="13321" width="16.5546875" style="251" customWidth="1"/>
    <col min="13322" max="13322" width="17.109375" style="251" customWidth="1"/>
    <col min="13323" max="13323" width="14" style="251" customWidth="1"/>
    <col min="13324" max="13324" width="18.109375" style="251" customWidth="1"/>
    <col min="13325" max="13325" width="17.33203125" style="251" customWidth="1"/>
    <col min="13326" max="13571" width="8.88671875" style="251"/>
    <col min="13572" max="13572" width="55.5546875" style="251" customWidth="1"/>
    <col min="13573" max="13573" width="8.88671875" style="251"/>
    <col min="13574" max="13574" width="20.109375" style="251" customWidth="1"/>
    <col min="13575" max="13575" width="15.6640625" style="251" customWidth="1"/>
    <col min="13576" max="13576" width="16.88671875" style="251" customWidth="1"/>
    <col min="13577" max="13577" width="16.5546875" style="251" customWidth="1"/>
    <col min="13578" max="13578" width="17.109375" style="251" customWidth="1"/>
    <col min="13579" max="13579" width="14" style="251" customWidth="1"/>
    <col min="13580" max="13580" width="18.109375" style="251" customWidth="1"/>
    <col min="13581" max="13581" width="17.33203125" style="251" customWidth="1"/>
    <col min="13582" max="13827" width="8.88671875" style="251"/>
    <col min="13828" max="13828" width="55.5546875" style="251" customWidth="1"/>
    <col min="13829" max="13829" width="8.88671875" style="251"/>
    <col min="13830" max="13830" width="20.109375" style="251" customWidth="1"/>
    <col min="13831" max="13831" width="15.6640625" style="251" customWidth="1"/>
    <col min="13832" max="13832" width="16.88671875" style="251" customWidth="1"/>
    <col min="13833" max="13833" width="16.5546875" style="251" customWidth="1"/>
    <col min="13834" max="13834" width="17.109375" style="251" customWidth="1"/>
    <col min="13835" max="13835" width="14" style="251" customWidth="1"/>
    <col min="13836" max="13836" width="18.109375" style="251" customWidth="1"/>
    <col min="13837" max="13837" width="17.33203125" style="251" customWidth="1"/>
    <col min="13838" max="14083" width="8.88671875" style="251"/>
    <col min="14084" max="14084" width="55.5546875" style="251" customWidth="1"/>
    <col min="14085" max="14085" width="8.88671875" style="251"/>
    <col min="14086" max="14086" width="20.109375" style="251" customWidth="1"/>
    <col min="14087" max="14087" width="15.6640625" style="251" customWidth="1"/>
    <col min="14088" max="14088" width="16.88671875" style="251" customWidth="1"/>
    <col min="14089" max="14089" width="16.5546875" style="251" customWidth="1"/>
    <col min="14090" max="14090" width="17.109375" style="251" customWidth="1"/>
    <col min="14091" max="14091" width="14" style="251" customWidth="1"/>
    <col min="14092" max="14092" width="18.109375" style="251" customWidth="1"/>
    <col min="14093" max="14093" width="17.33203125" style="251" customWidth="1"/>
    <col min="14094" max="14339" width="8.88671875" style="251"/>
    <col min="14340" max="14340" width="55.5546875" style="251" customWidth="1"/>
    <col min="14341" max="14341" width="8.88671875" style="251"/>
    <col min="14342" max="14342" width="20.109375" style="251" customWidth="1"/>
    <col min="14343" max="14343" width="15.6640625" style="251" customWidth="1"/>
    <col min="14344" max="14344" width="16.88671875" style="251" customWidth="1"/>
    <col min="14345" max="14345" width="16.5546875" style="251" customWidth="1"/>
    <col min="14346" max="14346" width="17.109375" style="251" customWidth="1"/>
    <col min="14347" max="14347" width="14" style="251" customWidth="1"/>
    <col min="14348" max="14348" width="18.109375" style="251" customWidth="1"/>
    <col min="14349" max="14349" width="17.33203125" style="251" customWidth="1"/>
    <col min="14350" max="14595" width="8.88671875" style="251"/>
    <col min="14596" max="14596" width="55.5546875" style="251" customWidth="1"/>
    <col min="14597" max="14597" width="8.88671875" style="251"/>
    <col min="14598" max="14598" width="20.109375" style="251" customWidth="1"/>
    <col min="14599" max="14599" width="15.6640625" style="251" customWidth="1"/>
    <col min="14600" max="14600" width="16.88671875" style="251" customWidth="1"/>
    <col min="14601" max="14601" width="16.5546875" style="251" customWidth="1"/>
    <col min="14602" max="14602" width="17.109375" style="251" customWidth="1"/>
    <col min="14603" max="14603" width="14" style="251" customWidth="1"/>
    <col min="14604" max="14604" width="18.109375" style="251" customWidth="1"/>
    <col min="14605" max="14605" width="17.33203125" style="251" customWidth="1"/>
    <col min="14606" max="14851" width="8.88671875" style="251"/>
    <col min="14852" max="14852" width="55.5546875" style="251" customWidth="1"/>
    <col min="14853" max="14853" width="8.88671875" style="251"/>
    <col min="14854" max="14854" width="20.109375" style="251" customWidth="1"/>
    <col min="14855" max="14855" width="15.6640625" style="251" customWidth="1"/>
    <col min="14856" max="14856" width="16.88671875" style="251" customWidth="1"/>
    <col min="14857" max="14857" width="16.5546875" style="251" customWidth="1"/>
    <col min="14858" max="14858" width="17.109375" style="251" customWidth="1"/>
    <col min="14859" max="14859" width="14" style="251" customWidth="1"/>
    <col min="14860" max="14860" width="18.109375" style="251" customWidth="1"/>
    <col min="14861" max="14861" width="17.33203125" style="251" customWidth="1"/>
    <col min="14862" max="15107" width="8.88671875" style="251"/>
    <col min="15108" max="15108" width="55.5546875" style="251" customWidth="1"/>
    <col min="15109" max="15109" width="8.88671875" style="251"/>
    <col min="15110" max="15110" width="20.109375" style="251" customWidth="1"/>
    <col min="15111" max="15111" width="15.6640625" style="251" customWidth="1"/>
    <col min="15112" max="15112" width="16.88671875" style="251" customWidth="1"/>
    <col min="15113" max="15113" width="16.5546875" style="251" customWidth="1"/>
    <col min="15114" max="15114" width="17.109375" style="251" customWidth="1"/>
    <col min="15115" max="15115" width="14" style="251" customWidth="1"/>
    <col min="15116" max="15116" width="18.109375" style="251" customWidth="1"/>
    <col min="15117" max="15117" width="17.33203125" style="251" customWidth="1"/>
    <col min="15118" max="15363" width="8.88671875" style="251"/>
    <col min="15364" max="15364" width="55.5546875" style="251" customWidth="1"/>
    <col min="15365" max="15365" width="8.88671875" style="251"/>
    <col min="15366" max="15366" width="20.109375" style="251" customWidth="1"/>
    <col min="15367" max="15367" width="15.6640625" style="251" customWidth="1"/>
    <col min="15368" max="15368" width="16.88671875" style="251" customWidth="1"/>
    <col min="15369" max="15369" width="16.5546875" style="251" customWidth="1"/>
    <col min="15370" max="15370" width="17.109375" style="251" customWidth="1"/>
    <col min="15371" max="15371" width="14" style="251" customWidth="1"/>
    <col min="15372" max="15372" width="18.109375" style="251" customWidth="1"/>
    <col min="15373" max="15373" width="17.33203125" style="251" customWidth="1"/>
    <col min="15374" max="15619" width="8.88671875" style="251"/>
    <col min="15620" max="15620" width="55.5546875" style="251" customWidth="1"/>
    <col min="15621" max="15621" width="8.88671875" style="251"/>
    <col min="15622" max="15622" width="20.109375" style="251" customWidth="1"/>
    <col min="15623" max="15623" width="15.6640625" style="251" customWidth="1"/>
    <col min="15624" max="15624" width="16.88671875" style="251" customWidth="1"/>
    <col min="15625" max="15625" width="16.5546875" style="251" customWidth="1"/>
    <col min="15626" max="15626" width="17.109375" style="251" customWidth="1"/>
    <col min="15627" max="15627" width="14" style="251" customWidth="1"/>
    <col min="15628" max="15628" width="18.109375" style="251" customWidth="1"/>
    <col min="15629" max="15629" width="17.33203125" style="251" customWidth="1"/>
    <col min="15630" max="15875" width="8.88671875" style="251"/>
    <col min="15876" max="15876" width="55.5546875" style="251" customWidth="1"/>
    <col min="15877" max="15877" width="8.88671875" style="251"/>
    <col min="15878" max="15878" width="20.109375" style="251" customWidth="1"/>
    <col min="15879" max="15879" width="15.6640625" style="251" customWidth="1"/>
    <col min="15880" max="15880" width="16.88671875" style="251" customWidth="1"/>
    <col min="15881" max="15881" width="16.5546875" style="251" customWidth="1"/>
    <col min="15882" max="15882" width="17.109375" style="251" customWidth="1"/>
    <col min="15883" max="15883" width="14" style="251" customWidth="1"/>
    <col min="15884" max="15884" width="18.109375" style="251" customWidth="1"/>
    <col min="15885" max="15885" width="17.33203125" style="251" customWidth="1"/>
    <col min="15886" max="16131" width="8.88671875" style="251"/>
    <col min="16132" max="16132" width="55.5546875" style="251" customWidth="1"/>
    <col min="16133" max="16133" width="8.88671875" style="251"/>
    <col min="16134" max="16134" width="20.109375" style="251" customWidth="1"/>
    <col min="16135" max="16135" width="15.6640625" style="251" customWidth="1"/>
    <col min="16136" max="16136" width="16.88671875" style="251" customWidth="1"/>
    <col min="16137" max="16137" width="16.5546875" style="251" customWidth="1"/>
    <col min="16138" max="16138" width="17.109375" style="251" customWidth="1"/>
    <col min="16139" max="16139" width="14" style="251" customWidth="1"/>
    <col min="16140" max="16140" width="18.109375" style="251" customWidth="1"/>
    <col min="16141" max="16141" width="17.33203125" style="251" customWidth="1"/>
    <col min="16142" max="16384" width="8.88671875" style="251"/>
  </cols>
  <sheetData>
    <row r="2" spans="1:13" ht="15" thickBot="1"/>
    <row r="3" spans="1:13">
      <c r="A3" s="252"/>
      <c r="B3" s="253"/>
      <c r="C3" s="254"/>
      <c r="D3" s="255" t="s">
        <v>7</v>
      </c>
      <c r="E3" s="256" t="s">
        <v>242</v>
      </c>
      <c r="F3" s="257" t="s">
        <v>243</v>
      </c>
      <c r="G3" s="257" t="s">
        <v>244</v>
      </c>
      <c r="H3" s="257" t="s">
        <v>245</v>
      </c>
      <c r="I3" s="257" t="s">
        <v>246</v>
      </c>
      <c r="J3" s="257" t="s">
        <v>247</v>
      </c>
      <c r="K3" s="258" t="s">
        <v>248</v>
      </c>
      <c r="L3" s="257" t="s">
        <v>249</v>
      </c>
      <c r="M3" s="257" t="s">
        <v>250</v>
      </c>
    </row>
    <row r="4" spans="1:13" ht="83.25" customHeight="1" thickBot="1">
      <c r="A4" s="259"/>
      <c r="B4" s="260"/>
      <c r="C4" s="261"/>
      <c r="D4" s="262"/>
      <c r="E4" s="263"/>
      <c r="F4" s="264"/>
      <c r="G4" s="264"/>
      <c r="H4" s="264"/>
      <c r="I4" s="264"/>
      <c r="J4" s="264"/>
      <c r="K4" s="265"/>
      <c r="L4" s="264"/>
      <c r="M4" s="264"/>
    </row>
    <row r="5" spans="1:13" ht="17.399999999999999" thickBot="1">
      <c r="A5" s="266" t="s">
        <v>25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8"/>
      <c r="M5" s="269"/>
    </row>
    <row r="6" spans="1:13" ht="31.2">
      <c r="A6" s="270" t="s">
        <v>26</v>
      </c>
      <c r="B6" s="270"/>
      <c r="C6" s="271"/>
      <c r="D6" s="272" t="s">
        <v>27</v>
      </c>
      <c r="E6" s="272"/>
      <c r="F6" s="272"/>
      <c r="G6" s="272"/>
      <c r="H6" s="272"/>
      <c r="I6" s="272"/>
      <c r="J6" s="273">
        <v>4445.913050266784</v>
      </c>
      <c r="K6" s="272"/>
      <c r="L6" s="274"/>
      <c r="M6" s="274"/>
    </row>
    <row r="7" spans="1:13" ht="16.2">
      <c r="A7" s="275"/>
      <c r="B7" s="276" t="s">
        <v>28</v>
      </c>
      <c r="C7" s="277"/>
      <c r="D7" s="278" t="s">
        <v>29</v>
      </c>
      <c r="E7" s="278"/>
      <c r="F7" s="278"/>
      <c r="G7" s="278"/>
      <c r="H7" s="278"/>
      <c r="I7" s="278"/>
      <c r="J7" s="278"/>
      <c r="K7" s="278"/>
      <c r="L7" s="279"/>
      <c r="M7" s="279"/>
    </row>
    <row r="8" spans="1:13" ht="33" thickBot="1">
      <c r="A8" s="280"/>
      <c r="B8" s="281" t="s">
        <v>30</v>
      </c>
      <c r="C8" s="282"/>
      <c r="D8" s="283" t="s">
        <v>31</v>
      </c>
      <c r="E8" s="283"/>
      <c r="F8" s="283"/>
      <c r="G8" s="283"/>
      <c r="H8" s="283"/>
      <c r="I8" s="283"/>
      <c r="J8" s="283"/>
      <c r="K8" s="283"/>
      <c r="L8" s="284"/>
      <c r="M8" s="284"/>
    </row>
    <row r="9" spans="1:13" ht="31.8" thickBot="1">
      <c r="A9" s="285" t="s">
        <v>32</v>
      </c>
      <c r="B9" s="285"/>
      <c r="C9" s="286"/>
      <c r="D9" s="287" t="s">
        <v>33</v>
      </c>
      <c r="E9" s="287"/>
      <c r="F9" s="287"/>
      <c r="G9" s="287"/>
      <c r="H9" s="287"/>
      <c r="I9" s="287"/>
      <c r="J9" s="287"/>
      <c r="K9" s="287"/>
      <c r="L9" s="288"/>
      <c r="M9" s="288"/>
    </row>
    <row r="10" spans="1:13" ht="31.8" thickBot="1">
      <c r="A10" s="285" t="s">
        <v>34</v>
      </c>
      <c r="B10" s="285"/>
      <c r="C10" s="286"/>
      <c r="D10" s="287" t="s">
        <v>35</v>
      </c>
      <c r="E10" s="287"/>
      <c r="F10" s="287"/>
      <c r="G10" s="287"/>
      <c r="H10" s="287"/>
      <c r="I10" s="287"/>
      <c r="J10" s="287"/>
      <c r="K10" s="287"/>
      <c r="L10" s="288"/>
      <c r="M10" s="288"/>
    </row>
    <row r="11" spans="1:13" ht="16.2" thickBot="1">
      <c r="A11" s="285" t="s">
        <v>36</v>
      </c>
      <c r="B11" s="285"/>
      <c r="C11" s="286"/>
      <c r="D11" s="287" t="s">
        <v>37</v>
      </c>
      <c r="E11" s="287"/>
      <c r="F11" s="287"/>
      <c r="G11" s="287"/>
      <c r="H11" s="287"/>
      <c r="I11" s="287"/>
      <c r="J11" s="273">
        <v>5258.8534211744036</v>
      </c>
      <c r="K11" s="287"/>
      <c r="L11" s="288"/>
      <c r="M11" s="288"/>
    </row>
    <row r="12" spans="1:13" ht="31.8" thickBot="1">
      <c r="A12" s="289" t="s">
        <v>38</v>
      </c>
      <c r="B12" s="290"/>
      <c r="C12" s="291"/>
      <c r="D12" s="292" t="s">
        <v>39</v>
      </c>
      <c r="E12" s="292"/>
      <c r="F12" s="292"/>
      <c r="G12" s="292"/>
      <c r="H12" s="292"/>
      <c r="I12" s="292"/>
      <c r="J12" s="292"/>
      <c r="K12" s="292"/>
      <c r="L12" s="293"/>
      <c r="M12" s="293"/>
    </row>
    <row r="13" spans="1:13" ht="62.4">
      <c r="A13" s="289" t="s">
        <v>40</v>
      </c>
      <c r="B13" s="270"/>
      <c r="C13" s="271"/>
      <c r="D13" s="272" t="s">
        <v>41</v>
      </c>
      <c r="E13" s="272"/>
      <c r="F13" s="272"/>
      <c r="G13" s="272"/>
      <c r="H13" s="272"/>
      <c r="I13" s="272"/>
      <c r="J13" s="273">
        <v>36282.786223246971</v>
      </c>
      <c r="K13" s="272"/>
      <c r="L13" s="274"/>
      <c r="M13" s="274"/>
    </row>
    <row r="14" spans="1:13" ht="16.2">
      <c r="A14" s="294"/>
      <c r="B14" s="276" t="s">
        <v>42</v>
      </c>
      <c r="C14" s="295"/>
      <c r="D14" s="278" t="s">
        <v>43</v>
      </c>
      <c r="E14" s="278"/>
      <c r="F14" s="278"/>
      <c r="G14" s="278"/>
      <c r="H14" s="278"/>
      <c r="I14" s="278"/>
      <c r="J14" s="278"/>
      <c r="K14" s="278"/>
      <c r="L14" s="279"/>
      <c r="M14" s="279"/>
    </row>
    <row r="15" spans="1:13" ht="31.2">
      <c r="A15" s="294"/>
      <c r="B15" s="296"/>
      <c r="C15" s="295" t="s">
        <v>44</v>
      </c>
      <c r="D15" s="297" t="s">
        <v>45</v>
      </c>
      <c r="E15" s="297"/>
      <c r="F15" s="297"/>
      <c r="G15" s="297"/>
      <c r="H15" s="297"/>
      <c r="I15" s="297"/>
      <c r="J15" s="297"/>
      <c r="K15" s="297"/>
      <c r="L15" s="298"/>
      <c r="M15" s="298"/>
    </row>
    <row r="16" spans="1:13" ht="31.2">
      <c r="A16" s="294"/>
      <c r="B16" s="296"/>
      <c r="C16" s="299" t="s">
        <v>46</v>
      </c>
      <c r="D16" s="297" t="s">
        <v>47</v>
      </c>
      <c r="E16" s="297"/>
      <c r="F16" s="297"/>
      <c r="G16" s="297"/>
      <c r="H16" s="297"/>
      <c r="I16" s="297"/>
      <c r="J16" s="297"/>
      <c r="K16" s="297"/>
      <c r="L16" s="298"/>
      <c r="M16" s="298"/>
    </row>
    <row r="17" spans="1:13" ht="15.6">
      <c r="A17" s="294"/>
      <c r="B17" s="296"/>
      <c r="C17" s="299" t="s">
        <v>48</v>
      </c>
      <c r="D17" s="297" t="s">
        <v>49</v>
      </c>
      <c r="E17" s="297"/>
      <c r="F17" s="297"/>
      <c r="G17" s="297"/>
      <c r="H17" s="297"/>
      <c r="I17" s="297"/>
      <c r="J17" s="297"/>
      <c r="K17" s="297"/>
      <c r="L17" s="298"/>
      <c r="M17" s="298"/>
    </row>
    <row r="18" spans="1:13" ht="49.2" thickBot="1">
      <c r="A18" s="300"/>
      <c r="B18" s="301" t="s">
        <v>50</v>
      </c>
      <c r="C18" s="302"/>
      <c r="D18" s="283" t="s">
        <v>51</v>
      </c>
      <c r="E18" s="283"/>
      <c r="F18" s="283"/>
      <c r="G18" s="283"/>
      <c r="H18" s="283"/>
      <c r="I18" s="283"/>
      <c r="J18" s="283"/>
      <c r="K18" s="283"/>
      <c r="L18" s="284"/>
      <c r="M18" s="284"/>
    </row>
    <row r="19" spans="1:13" ht="15.6">
      <c r="A19" s="299"/>
      <c r="B19" s="299"/>
      <c r="C19" s="299" t="s">
        <v>52</v>
      </c>
      <c r="D19" s="297" t="s">
        <v>53</v>
      </c>
      <c r="E19" s="297"/>
      <c r="F19" s="297"/>
      <c r="G19" s="297"/>
      <c r="H19" s="297"/>
      <c r="I19" s="297"/>
      <c r="J19" s="297"/>
      <c r="K19" s="297"/>
      <c r="L19" s="298"/>
      <c r="M19" s="298"/>
    </row>
    <row r="20" spans="1:13" ht="16.2" thickBot="1">
      <c r="A20" s="299"/>
      <c r="B20" s="299"/>
      <c r="C20" s="299" t="s">
        <v>54</v>
      </c>
      <c r="D20" s="297" t="s">
        <v>55</v>
      </c>
      <c r="E20" s="297"/>
      <c r="F20" s="297"/>
      <c r="G20" s="297"/>
      <c r="H20" s="297"/>
      <c r="I20" s="297"/>
      <c r="J20" s="297"/>
      <c r="K20" s="297"/>
      <c r="L20" s="298"/>
      <c r="M20" s="298"/>
    </row>
    <row r="21" spans="1:13" ht="16.2" thickBot="1">
      <c r="A21" s="303" t="s">
        <v>56</v>
      </c>
      <c r="B21" s="285"/>
      <c r="C21" s="286"/>
      <c r="D21" s="287" t="s">
        <v>57</v>
      </c>
      <c r="E21" s="287"/>
      <c r="F21" s="287"/>
      <c r="G21" s="287"/>
      <c r="H21" s="287"/>
      <c r="I21" s="287"/>
      <c r="J21" s="273">
        <v>630.69929317738104</v>
      </c>
      <c r="K21" s="287"/>
      <c r="L21" s="288"/>
      <c r="M21" s="288"/>
    </row>
    <row r="22" spans="1:13" ht="16.2" thickBot="1">
      <c r="A22" s="303" t="s">
        <v>58</v>
      </c>
      <c r="B22" s="285"/>
      <c r="C22" s="282"/>
      <c r="D22" s="287" t="s">
        <v>59</v>
      </c>
      <c r="E22" s="287"/>
      <c r="F22" s="287"/>
      <c r="G22" s="287"/>
      <c r="H22" s="287"/>
      <c r="I22" s="287"/>
      <c r="J22" s="287"/>
      <c r="K22" s="287"/>
      <c r="L22" s="288"/>
      <c r="M22" s="288"/>
    </row>
    <row r="23" spans="1:13" ht="31.8" thickBot="1">
      <c r="A23" s="280">
        <v>19999</v>
      </c>
      <c r="B23" s="304"/>
      <c r="C23" s="282"/>
      <c r="D23" s="305" t="s">
        <v>60</v>
      </c>
      <c r="E23" s="305"/>
      <c r="F23" s="306">
        <f>F22+F21+F13+F12+F11+F10+F9+F6</f>
        <v>0</v>
      </c>
      <c r="G23" s="306"/>
      <c r="H23" s="306"/>
      <c r="I23" s="306"/>
      <c r="J23" s="307">
        <f>J22+J21+J13+J12+J11+J10+J9+J6</f>
        <v>46618.251987865537</v>
      </c>
      <c r="K23" s="306"/>
      <c r="L23" s="306"/>
      <c r="M23" s="306"/>
    </row>
    <row r="24" spans="1:13" ht="16.2" thickBot="1">
      <c r="A24" s="308" t="s">
        <v>61</v>
      </c>
      <c r="B24" s="309"/>
      <c r="C24" s="309"/>
      <c r="D24" s="310"/>
      <c r="E24" s="309"/>
      <c r="F24" s="309"/>
      <c r="G24" s="309"/>
      <c r="H24" s="309"/>
      <c r="I24" s="309"/>
      <c r="J24" s="309"/>
      <c r="K24" s="309"/>
      <c r="L24" s="311"/>
      <c r="M24" s="312"/>
    </row>
    <row r="25" spans="1:13" ht="15.6">
      <c r="A25" s="313" t="s">
        <v>62</v>
      </c>
      <c r="B25" s="314"/>
      <c r="C25" s="271"/>
      <c r="D25" s="315" t="s">
        <v>63</v>
      </c>
      <c r="E25" s="315"/>
      <c r="F25" s="273">
        <v>30480.572978731379</v>
      </c>
      <c r="G25" s="316">
        <f>G26</f>
        <v>57796.969699851834</v>
      </c>
      <c r="H25" s="315"/>
      <c r="I25" s="315"/>
      <c r="J25" s="315"/>
      <c r="K25" s="315"/>
      <c r="L25" s="317"/>
      <c r="M25" s="317"/>
    </row>
    <row r="26" spans="1:13" ht="16.2">
      <c r="A26" s="318"/>
      <c r="B26" s="319" t="s">
        <v>64</v>
      </c>
      <c r="C26" s="299"/>
      <c r="D26" s="320" t="s">
        <v>65</v>
      </c>
      <c r="E26" s="320"/>
      <c r="F26" s="320"/>
      <c r="G26" s="321">
        <v>57796.969699851834</v>
      </c>
      <c r="H26" s="320"/>
      <c r="I26" s="320"/>
      <c r="J26" s="320"/>
      <c r="K26" s="320"/>
      <c r="L26" s="322"/>
      <c r="M26" s="322"/>
    </row>
    <row r="27" spans="1:13" ht="15.6">
      <c r="A27" s="299"/>
      <c r="B27" s="323"/>
      <c r="C27" s="299" t="s">
        <v>66</v>
      </c>
      <c r="D27" s="324" t="s">
        <v>67</v>
      </c>
      <c r="E27" s="324"/>
      <c r="F27" s="324"/>
      <c r="G27" s="324"/>
      <c r="H27" s="324"/>
      <c r="I27" s="324"/>
      <c r="J27" s="324"/>
      <c r="K27" s="324"/>
      <c r="L27" s="325"/>
      <c r="M27" s="325"/>
    </row>
    <row r="28" spans="1:13" ht="31.2">
      <c r="A28" s="299"/>
      <c r="B28" s="323"/>
      <c r="C28" s="299" t="s">
        <v>68</v>
      </c>
      <c r="D28" s="324" t="s">
        <v>69</v>
      </c>
      <c r="E28" s="324"/>
      <c r="F28" s="324"/>
      <c r="G28" s="324"/>
      <c r="H28" s="324"/>
      <c r="I28" s="324"/>
      <c r="J28" s="324"/>
      <c r="K28" s="324"/>
      <c r="L28" s="325"/>
      <c r="M28" s="325"/>
    </row>
    <row r="29" spans="1:13" ht="31.2">
      <c r="A29" s="299"/>
      <c r="B29" s="323"/>
      <c r="C29" s="299" t="s">
        <v>251</v>
      </c>
      <c r="D29" s="324" t="s">
        <v>71</v>
      </c>
      <c r="E29" s="324"/>
      <c r="F29" s="324"/>
      <c r="G29" s="324"/>
      <c r="H29" s="324"/>
      <c r="I29" s="324"/>
      <c r="J29" s="324"/>
      <c r="K29" s="324"/>
      <c r="L29" s="325"/>
      <c r="M29" s="325"/>
    </row>
    <row r="30" spans="1:13" ht="15.6">
      <c r="A30" s="299"/>
      <c r="B30" s="323"/>
      <c r="C30" s="299" t="s">
        <v>252</v>
      </c>
      <c r="D30" s="324" t="s">
        <v>73</v>
      </c>
      <c r="E30" s="324"/>
      <c r="F30" s="324"/>
      <c r="G30" s="324"/>
      <c r="H30" s="324"/>
      <c r="I30" s="324"/>
      <c r="J30" s="324"/>
      <c r="K30" s="324"/>
      <c r="L30" s="325"/>
      <c r="M30" s="325"/>
    </row>
    <row r="31" spans="1:13" ht="15.6">
      <c r="A31" s="299"/>
      <c r="B31" s="323"/>
      <c r="C31" s="299" t="s">
        <v>253</v>
      </c>
      <c r="D31" s="326" t="s">
        <v>75</v>
      </c>
      <c r="E31" s="326"/>
      <c r="F31" s="326"/>
      <c r="G31" s="326"/>
      <c r="H31" s="326"/>
      <c r="I31" s="326"/>
      <c r="J31" s="326"/>
      <c r="K31" s="326"/>
      <c r="L31" s="327"/>
      <c r="M31" s="327"/>
    </row>
    <row r="32" spans="1:13" ht="15.6">
      <c r="A32" s="299"/>
      <c r="B32" s="323"/>
      <c r="C32" s="299" t="s">
        <v>254</v>
      </c>
      <c r="D32" s="324" t="s">
        <v>77</v>
      </c>
      <c r="E32" s="324"/>
      <c r="F32" s="324"/>
      <c r="G32" s="324"/>
      <c r="H32" s="324"/>
      <c r="I32" s="324"/>
      <c r="J32" s="324"/>
      <c r="K32" s="324"/>
      <c r="L32" s="325"/>
      <c r="M32" s="325"/>
    </row>
    <row r="33" spans="1:13" ht="16.2">
      <c r="A33" s="318"/>
      <c r="B33" s="319" t="s">
        <v>78</v>
      </c>
      <c r="C33" s="299"/>
      <c r="D33" s="320" t="s">
        <v>79</v>
      </c>
      <c r="E33" s="320"/>
      <c r="F33" s="320"/>
      <c r="G33" s="320"/>
      <c r="H33" s="320"/>
      <c r="I33" s="320"/>
      <c r="J33" s="320"/>
      <c r="K33" s="320"/>
      <c r="L33" s="322"/>
      <c r="M33" s="322"/>
    </row>
    <row r="34" spans="1:13" ht="15.6">
      <c r="A34" s="299"/>
      <c r="B34" s="323"/>
      <c r="C34" s="299" t="s">
        <v>80</v>
      </c>
      <c r="D34" s="324" t="s">
        <v>81</v>
      </c>
      <c r="E34" s="324"/>
      <c r="F34" s="324"/>
      <c r="G34" s="324"/>
      <c r="H34" s="324"/>
      <c r="I34" s="324"/>
      <c r="J34" s="324"/>
      <c r="K34" s="324"/>
      <c r="L34" s="325"/>
      <c r="M34" s="325"/>
    </row>
    <row r="35" spans="1:13" ht="31.2">
      <c r="A35" s="299"/>
      <c r="B35" s="323"/>
      <c r="C35" s="299" t="s">
        <v>255</v>
      </c>
      <c r="D35" s="324" t="s">
        <v>83</v>
      </c>
      <c r="E35" s="324"/>
      <c r="F35" s="324"/>
      <c r="G35" s="324"/>
      <c r="H35" s="324"/>
      <c r="I35" s="324"/>
      <c r="J35" s="324"/>
      <c r="K35" s="324"/>
      <c r="L35" s="325"/>
      <c r="M35" s="325"/>
    </row>
    <row r="36" spans="1:13" ht="15.6">
      <c r="A36" s="299"/>
      <c r="B36" s="323"/>
      <c r="C36" s="299" t="s">
        <v>256</v>
      </c>
      <c r="D36" s="324" t="s">
        <v>85</v>
      </c>
      <c r="E36" s="324"/>
      <c r="F36" s="324"/>
      <c r="G36" s="324"/>
      <c r="H36" s="324"/>
      <c r="I36" s="324"/>
      <c r="J36" s="324"/>
      <c r="K36" s="324"/>
      <c r="L36" s="325"/>
      <c r="M36" s="325"/>
    </row>
    <row r="37" spans="1:13" ht="15.6">
      <c r="A37" s="299"/>
      <c r="B37" s="323"/>
      <c r="C37" s="299" t="s">
        <v>257</v>
      </c>
      <c r="D37" s="326" t="s">
        <v>87</v>
      </c>
      <c r="E37" s="326"/>
      <c r="F37" s="326"/>
      <c r="G37" s="326"/>
      <c r="H37" s="326"/>
      <c r="I37" s="326"/>
      <c r="J37" s="326"/>
      <c r="K37" s="326"/>
      <c r="L37" s="327"/>
      <c r="M37" s="327"/>
    </row>
    <row r="38" spans="1:13" ht="31.2">
      <c r="A38" s="299"/>
      <c r="B38" s="328"/>
      <c r="C38" s="299" t="s">
        <v>258</v>
      </c>
      <c r="D38" s="324" t="s">
        <v>89</v>
      </c>
      <c r="E38" s="324"/>
      <c r="F38" s="324"/>
      <c r="G38" s="324"/>
      <c r="H38" s="324"/>
      <c r="I38" s="324"/>
      <c r="J38" s="324"/>
      <c r="K38" s="324"/>
      <c r="L38" s="325"/>
      <c r="M38" s="325"/>
    </row>
    <row r="39" spans="1:13" ht="16.2">
      <c r="A39" s="329"/>
      <c r="B39" s="330" t="s">
        <v>90</v>
      </c>
      <c r="C39" s="331"/>
      <c r="D39" s="332" t="s">
        <v>91</v>
      </c>
      <c r="E39" s="332"/>
      <c r="F39" s="332"/>
      <c r="G39" s="332"/>
      <c r="H39" s="332"/>
      <c r="I39" s="332"/>
      <c r="J39" s="332"/>
      <c r="K39" s="332"/>
      <c r="L39" s="333"/>
      <c r="M39" s="333"/>
    </row>
    <row r="40" spans="1:13" ht="15.6">
      <c r="A40" s="299"/>
      <c r="B40" s="323"/>
      <c r="C40" s="331" t="s">
        <v>92</v>
      </c>
      <c r="D40" s="334" t="s">
        <v>93</v>
      </c>
      <c r="E40" s="334"/>
      <c r="F40" s="334"/>
      <c r="G40" s="334"/>
      <c r="H40" s="334"/>
      <c r="I40" s="334"/>
      <c r="J40" s="334"/>
      <c r="K40" s="334"/>
      <c r="L40" s="335"/>
      <c r="M40" s="335"/>
    </row>
    <row r="41" spans="1:13" ht="16.2" thickBot="1">
      <c r="A41" s="336"/>
      <c r="B41" s="337"/>
      <c r="C41" s="338" t="s">
        <v>94</v>
      </c>
      <c r="D41" s="339" t="s">
        <v>95</v>
      </c>
      <c r="E41" s="339"/>
      <c r="F41" s="339"/>
      <c r="G41" s="339"/>
      <c r="H41" s="339"/>
      <c r="I41" s="339"/>
      <c r="J41" s="339"/>
      <c r="K41" s="339"/>
      <c r="L41" s="340"/>
      <c r="M41" s="340"/>
    </row>
    <row r="42" spans="1:13" ht="16.2" thickBot="1">
      <c r="A42" s="286" t="s">
        <v>96</v>
      </c>
      <c r="B42" s="341"/>
      <c r="C42" s="342"/>
      <c r="D42" s="343" t="s">
        <v>97</v>
      </c>
      <c r="E42" s="343"/>
      <c r="F42" s="343"/>
      <c r="G42" s="343"/>
      <c r="H42" s="343"/>
      <c r="I42" s="343"/>
      <c r="J42" s="343"/>
      <c r="K42" s="343"/>
      <c r="L42" s="344"/>
      <c r="M42" s="344"/>
    </row>
    <row r="43" spans="1:13" ht="16.2" thickBot="1">
      <c r="A43" s="291" t="s">
        <v>98</v>
      </c>
      <c r="B43" s="345"/>
      <c r="C43" s="346"/>
      <c r="D43" s="347" t="s">
        <v>99</v>
      </c>
      <c r="E43" s="347"/>
      <c r="F43" s="347"/>
      <c r="G43" s="347"/>
      <c r="H43" s="347"/>
      <c r="I43" s="347"/>
      <c r="J43" s="347"/>
      <c r="K43" s="347"/>
      <c r="L43" s="348"/>
      <c r="M43" s="348"/>
    </row>
    <row r="44" spans="1:13" ht="16.2" thickBot="1">
      <c r="A44" s="270" t="s">
        <v>100</v>
      </c>
      <c r="B44" s="349"/>
      <c r="C44" s="349"/>
      <c r="D44" s="315" t="s">
        <v>101</v>
      </c>
      <c r="E44" s="315"/>
      <c r="F44" s="315"/>
      <c r="G44" s="315"/>
      <c r="H44" s="315"/>
      <c r="I44" s="315"/>
      <c r="J44" s="315"/>
      <c r="K44" s="315"/>
      <c r="L44" s="317"/>
      <c r="M44" s="317"/>
    </row>
    <row r="45" spans="1:13" ht="15.6">
      <c r="A45" s="350" t="s">
        <v>102</v>
      </c>
      <c r="B45" s="351"/>
      <c r="C45" s="350"/>
      <c r="D45" s="272" t="s">
        <v>103</v>
      </c>
      <c r="E45" s="272"/>
      <c r="F45" s="352">
        <f>F46+F47</f>
        <v>180674.75905888219</v>
      </c>
      <c r="G45" s="352">
        <f>G46+G47</f>
        <v>1410840.0809203801</v>
      </c>
      <c r="H45" s="272"/>
      <c r="I45" s="352">
        <f>I46+I47</f>
        <v>166540.6</v>
      </c>
      <c r="J45" s="272"/>
      <c r="K45" s="272"/>
      <c r="L45" s="274"/>
      <c r="M45" s="274"/>
    </row>
    <row r="46" spans="1:13" ht="27.75" customHeight="1">
      <c r="A46" s="353"/>
      <c r="B46" s="354" t="s">
        <v>104</v>
      </c>
      <c r="C46" s="295"/>
      <c r="D46" s="355" t="s">
        <v>105</v>
      </c>
      <c r="E46" s="355"/>
      <c r="F46" s="356">
        <v>143179.56713187814</v>
      </c>
      <c r="G46" s="355"/>
      <c r="H46" s="355"/>
      <c r="I46" s="356">
        <v>166540.6</v>
      </c>
      <c r="J46" s="355"/>
      <c r="K46" s="355"/>
      <c r="L46" s="357"/>
      <c r="M46" s="357"/>
    </row>
    <row r="47" spans="1:13" ht="30" customHeight="1">
      <c r="A47" s="353"/>
      <c r="B47" s="354" t="s">
        <v>106</v>
      </c>
      <c r="C47" s="295"/>
      <c r="D47" s="355" t="s">
        <v>107</v>
      </c>
      <c r="E47" s="355"/>
      <c r="F47" s="356">
        <v>37495.19192700406</v>
      </c>
      <c r="G47" s="356">
        <v>1410840.0809203801</v>
      </c>
      <c r="H47" s="355"/>
      <c r="I47" s="355"/>
      <c r="J47" s="355"/>
      <c r="K47" s="355"/>
      <c r="L47" s="357"/>
      <c r="M47" s="357"/>
    </row>
    <row r="48" spans="1:13" ht="31.2">
      <c r="A48" s="358"/>
      <c r="B48" s="359"/>
      <c r="C48" s="295" t="s">
        <v>108</v>
      </c>
      <c r="D48" s="360" t="s">
        <v>109</v>
      </c>
      <c r="E48" s="360"/>
      <c r="F48" s="360"/>
      <c r="G48" s="360"/>
      <c r="H48" s="360"/>
      <c r="I48" s="360"/>
      <c r="J48" s="360"/>
      <c r="K48" s="360"/>
      <c r="L48" s="361"/>
      <c r="M48" s="361"/>
    </row>
    <row r="49" spans="1:13" ht="31.2">
      <c r="A49" s="358"/>
      <c r="B49" s="359"/>
      <c r="C49" s="295" t="s">
        <v>110</v>
      </c>
      <c r="D49" s="360" t="s">
        <v>111</v>
      </c>
      <c r="E49" s="360"/>
      <c r="F49" s="360"/>
      <c r="G49" s="360"/>
      <c r="H49" s="360"/>
      <c r="I49" s="360"/>
      <c r="J49" s="360"/>
      <c r="K49" s="360"/>
      <c r="L49" s="361"/>
      <c r="M49" s="361"/>
    </row>
    <row r="50" spans="1:13" ht="28.5" customHeight="1" thickBot="1">
      <c r="A50" s="295"/>
      <c r="B50" s="354" t="s">
        <v>112</v>
      </c>
      <c r="C50" s="295"/>
      <c r="D50" s="355" t="s">
        <v>113</v>
      </c>
      <c r="E50" s="355"/>
      <c r="F50" s="355"/>
      <c r="G50" s="355"/>
      <c r="H50" s="355"/>
      <c r="I50" s="355"/>
      <c r="J50" s="355"/>
      <c r="K50" s="355"/>
      <c r="L50" s="357"/>
      <c r="M50" s="357"/>
    </row>
    <row r="51" spans="1:13" ht="15.6">
      <c r="A51" s="350" t="s">
        <v>114</v>
      </c>
      <c r="B51" s="362"/>
      <c r="C51" s="350"/>
      <c r="D51" s="272" t="s">
        <v>115</v>
      </c>
      <c r="E51" s="272"/>
      <c r="F51" s="272"/>
      <c r="G51" s="363">
        <f>G52+G56</f>
        <v>3449.867570240745</v>
      </c>
      <c r="H51" s="272"/>
      <c r="I51" s="272"/>
      <c r="J51" s="315"/>
      <c r="K51" s="272"/>
      <c r="L51" s="274"/>
      <c r="M51" s="274"/>
    </row>
    <row r="52" spans="1:13" ht="16.2">
      <c r="A52" s="353"/>
      <c r="B52" s="364" t="s">
        <v>116</v>
      </c>
      <c r="C52" s="365"/>
      <c r="D52" s="278" t="s">
        <v>117</v>
      </c>
      <c r="E52" s="278"/>
      <c r="F52" s="278"/>
      <c r="G52" s="366">
        <v>3449.867570240745</v>
      </c>
      <c r="H52" s="278"/>
      <c r="I52" s="278"/>
      <c r="J52" s="367"/>
      <c r="K52" s="278"/>
      <c r="L52" s="279"/>
      <c r="M52" s="279"/>
    </row>
    <row r="53" spans="1:13" ht="32.4">
      <c r="A53" s="353"/>
      <c r="B53" s="364"/>
      <c r="C53" s="295" t="s">
        <v>118</v>
      </c>
      <c r="D53" s="278" t="s">
        <v>119</v>
      </c>
      <c r="E53" s="278"/>
      <c r="F53" s="278"/>
      <c r="G53" s="278"/>
      <c r="H53" s="278"/>
      <c r="I53" s="278"/>
      <c r="J53" s="367"/>
      <c r="K53" s="278"/>
      <c r="L53" s="279"/>
      <c r="M53" s="279"/>
    </row>
    <row r="54" spans="1:13" ht="32.4">
      <c r="A54" s="368"/>
      <c r="B54" s="364"/>
      <c r="C54" s="295" t="s">
        <v>120</v>
      </c>
      <c r="D54" s="278" t="s">
        <v>121</v>
      </c>
      <c r="E54" s="278"/>
      <c r="F54" s="278"/>
      <c r="G54" s="278"/>
      <c r="H54" s="278"/>
      <c r="I54" s="278"/>
      <c r="J54" s="367"/>
      <c r="K54" s="278"/>
      <c r="L54" s="279"/>
      <c r="M54" s="279"/>
    </row>
    <row r="55" spans="1:13" ht="16.2">
      <c r="A55" s="368"/>
      <c r="B55" s="364"/>
      <c r="C55" s="295" t="s">
        <v>122</v>
      </c>
      <c r="D55" s="278" t="s">
        <v>123</v>
      </c>
      <c r="E55" s="278"/>
      <c r="F55" s="278"/>
      <c r="G55" s="278"/>
      <c r="H55" s="278"/>
      <c r="I55" s="278"/>
      <c r="J55" s="367"/>
      <c r="K55" s="278"/>
      <c r="L55" s="279"/>
      <c r="M55" s="279"/>
    </row>
    <row r="56" spans="1:13" ht="16.8" thickBot="1">
      <c r="A56" s="368"/>
      <c r="B56" s="364" t="s">
        <v>124</v>
      </c>
      <c r="C56" s="365"/>
      <c r="D56" s="278" t="s">
        <v>125</v>
      </c>
      <c r="E56" s="278"/>
      <c r="F56" s="278"/>
      <c r="G56" s="278"/>
      <c r="H56" s="278"/>
      <c r="I56" s="278"/>
      <c r="J56" s="367"/>
      <c r="K56" s="278"/>
      <c r="L56" s="279"/>
      <c r="M56" s="279"/>
    </row>
    <row r="57" spans="1:13" ht="15.6">
      <c r="A57" s="365" t="s">
        <v>126</v>
      </c>
      <c r="B57" s="351"/>
      <c r="C57" s="365"/>
      <c r="D57" s="369" t="s">
        <v>127</v>
      </c>
      <c r="E57" s="369"/>
      <c r="F57" s="370">
        <f>F58+F64</f>
        <v>87139.191873545788</v>
      </c>
      <c r="G57" s="370">
        <f>G58+G64</f>
        <v>1333137.8088550135</v>
      </c>
      <c r="H57" s="370">
        <f>H58+H64</f>
        <v>498963.55823362962</v>
      </c>
      <c r="I57" s="316">
        <v>166540.6</v>
      </c>
      <c r="J57" s="370">
        <f>J58+J64</f>
        <v>2350119.791595709</v>
      </c>
      <c r="K57" s="370">
        <f>K58+K64</f>
        <v>54682.51</v>
      </c>
      <c r="L57" s="370">
        <f>L58+L64</f>
        <v>1202</v>
      </c>
      <c r="M57" s="371"/>
    </row>
    <row r="58" spans="1:13" ht="32.4">
      <c r="A58" s="372"/>
      <c r="B58" s="354" t="s">
        <v>128</v>
      </c>
      <c r="C58" s="295"/>
      <c r="D58" s="355" t="s">
        <v>129</v>
      </c>
      <c r="E58" s="355"/>
      <c r="F58" s="373">
        <f>SUM(F59:F63)</f>
        <v>87139.191873545788</v>
      </c>
      <c r="G58" s="373">
        <f>SUM(G59:G63)</f>
        <v>1333137.8088550135</v>
      </c>
      <c r="H58" s="373">
        <f>SUM(H59:H63)</f>
        <v>498963.55823362962</v>
      </c>
      <c r="I58" s="355"/>
      <c r="J58" s="373">
        <f>SUM(J59:J63)</f>
        <v>2350119.791595709</v>
      </c>
      <c r="K58" s="373">
        <f>SUM(K59:K63)</f>
        <v>54682.51</v>
      </c>
      <c r="L58" s="373">
        <f>SUM(L59:L63)</f>
        <v>1202</v>
      </c>
      <c r="M58" s="357"/>
    </row>
    <row r="59" spans="1:13" ht="31.2">
      <c r="A59" s="295"/>
      <c r="B59" s="374"/>
      <c r="C59" s="295" t="s">
        <v>130</v>
      </c>
      <c r="D59" s="297" t="s">
        <v>131</v>
      </c>
      <c r="E59" s="297"/>
      <c r="F59" s="375">
        <v>39988.876768093352</v>
      </c>
      <c r="G59" s="375">
        <v>450848.61823145451</v>
      </c>
      <c r="H59" s="375">
        <v>174828.23512272202</v>
      </c>
      <c r="I59" s="297"/>
      <c r="J59" s="324"/>
      <c r="K59" s="297"/>
      <c r="L59" s="298"/>
      <c r="M59" s="298"/>
    </row>
    <row r="60" spans="1:13" ht="31.2">
      <c r="A60" s="295"/>
      <c r="B60" s="374"/>
      <c r="C60" s="295" t="s">
        <v>132</v>
      </c>
      <c r="D60" s="297" t="s">
        <v>133</v>
      </c>
      <c r="E60" s="297"/>
      <c r="F60" s="375">
        <v>22515.25176634323</v>
      </c>
      <c r="G60" s="375">
        <v>378378.13125707733</v>
      </c>
      <c r="H60" s="375">
        <v>66107.878983222909</v>
      </c>
      <c r="I60" s="297"/>
      <c r="J60" s="375">
        <v>235271.23585853088</v>
      </c>
      <c r="K60" s="297"/>
      <c r="L60" s="298"/>
      <c r="M60" s="298"/>
    </row>
    <row r="61" spans="1:13" ht="31.2">
      <c r="A61" s="295"/>
      <c r="B61" s="374"/>
      <c r="C61" s="295" t="s">
        <v>134</v>
      </c>
      <c r="D61" s="297" t="s">
        <v>135</v>
      </c>
      <c r="E61" s="297"/>
      <c r="F61" s="375">
        <v>24635.063339109209</v>
      </c>
      <c r="G61" s="375">
        <v>503911.0593664815</v>
      </c>
      <c r="H61" s="375">
        <v>258027.44412768469</v>
      </c>
      <c r="I61" s="297"/>
      <c r="J61" s="375">
        <v>2114848.5557371783</v>
      </c>
      <c r="K61" s="375">
        <v>54682.51</v>
      </c>
      <c r="L61" s="375">
        <v>1202</v>
      </c>
      <c r="M61" s="298"/>
    </row>
    <row r="62" spans="1:13" ht="46.8">
      <c r="A62" s="295"/>
      <c r="B62" s="374"/>
      <c r="C62" s="295" t="s">
        <v>136</v>
      </c>
      <c r="D62" s="297" t="s">
        <v>137</v>
      </c>
      <c r="E62" s="297"/>
      <c r="F62" s="297"/>
      <c r="G62" s="297"/>
      <c r="H62" s="297"/>
      <c r="I62" s="297"/>
      <c r="J62" s="375"/>
      <c r="K62" s="297"/>
      <c r="L62" s="298"/>
      <c r="M62" s="298"/>
    </row>
    <row r="63" spans="1:13" ht="46.8">
      <c r="A63" s="295"/>
      <c r="B63" s="374"/>
      <c r="C63" s="295" t="s">
        <v>138</v>
      </c>
      <c r="D63" s="297" t="s">
        <v>139</v>
      </c>
      <c r="E63" s="297"/>
      <c r="F63" s="297"/>
      <c r="G63" s="297"/>
      <c r="H63" s="297"/>
      <c r="I63" s="297"/>
      <c r="J63" s="324"/>
      <c r="K63" s="297"/>
      <c r="L63" s="298"/>
      <c r="M63" s="298"/>
    </row>
    <row r="64" spans="1:13" ht="32.4">
      <c r="A64" s="372"/>
      <c r="B64" s="354" t="s">
        <v>140</v>
      </c>
      <c r="C64" s="295"/>
      <c r="D64" s="355" t="s">
        <v>141</v>
      </c>
      <c r="E64" s="355"/>
      <c r="F64" s="355"/>
      <c r="G64" s="355"/>
      <c r="H64" s="355"/>
      <c r="I64" s="376"/>
      <c r="J64" s="332"/>
      <c r="K64" s="355"/>
      <c r="L64" s="357"/>
      <c r="M64" s="357"/>
    </row>
    <row r="65" spans="1:13" ht="31.2">
      <c r="A65" s="295"/>
      <c r="B65" s="374"/>
      <c r="C65" s="295" t="s">
        <v>142</v>
      </c>
      <c r="D65" s="297" t="s">
        <v>143</v>
      </c>
      <c r="E65" s="297"/>
      <c r="F65" s="297"/>
      <c r="G65" s="297"/>
      <c r="H65" s="297"/>
      <c r="I65" s="297"/>
      <c r="J65" s="324"/>
      <c r="K65" s="297"/>
      <c r="L65" s="298"/>
      <c r="M65" s="298"/>
    </row>
    <row r="66" spans="1:13" ht="31.2">
      <c r="A66" s="295"/>
      <c r="B66" s="374"/>
      <c r="C66" s="295" t="s">
        <v>144</v>
      </c>
      <c r="D66" s="297" t="s">
        <v>145</v>
      </c>
      <c r="E66" s="297"/>
      <c r="F66" s="297"/>
      <c r="G66" s="297"/>
      <c r="H66" s="297"/>
      <c r="I66" s="297"/>
      <c r="J66" s="324"/>
      <c r="K66" s="297"/>
      <c r="L66" s="298"/>
      <c r="M66" s="298"/>
    </row>
    <row r="67" spans="1:13" ht="31.2">
      <c r="A67" s="295"/>
      <c r="B67" s="374"/>
      <c r="C67" s="295" t="s">
        <v>146</v>
      </c>
      <c r="D67" s="297" t="s">
        <v>147</v>
      </c>
      <c r="E67" s="297"/>
      <c r="F67" s="297"/>
      <c r="G67" s="297"/>
      <c r="H67" s="297"/>
      <c r="I67" s="297"/>
      <c r="J67" s="324"/>
      <c r="K67" s="297"/>
      <c r="L67" s="298"/>
      <c r="M67" s="298"/>
    </row>
    <row r="68" spans="1:13" ht="46.8">
      <c r="A68" s="295"/>
      <c r="B68" s="374"/>
      <c r="C68" s="295" t="s">
        <v>148</v>
      </c>
      <c r="D68" s="297" t="s">
        <v>149</v>
      </c>
      <c r="E68" s="297"/>
      <c r="F68" s="297"/>
      <c r="G68" s="297"/>
      <c r="H68" s="297"/>
      <c r="I68" s="297"/>
      <c r="J68" s="324"/>
      <c r="K68" s="297"/>
      <c r="L68" s="298"/>
      <c r="M68" s="298"/>
    </row>
    <row r="69" spans="1:13" ht="46.8">
      <c r="A69" s="295"/>
      <c r="B69" s="374"/>
      <c r="C69" s="295" t="s">
        <v>150</v>
      </c>
      <c r="D69" s="297" t="s">
        <v>151</v>
      </c>
      <c r="E69" s="297"/>
      <c r="F69" s="297"/>
      <c r="G69" s="297"/>
      <c r="H69" s="297"/>
      <c r="I69" s="297"/>
      <c r="J69" s="324"/>
      <c r="K69" s="297"/>
      <c r="L69" s="298"/>
      <c r="M69" s="298"/>
    </row>
    <row r="70" spans="1:13" ht="16.8" thickBot="1">
      <c r="A70" s="295"/>
      <c r="B70" s="354" t="s">
        <v>152</v>
      </c>
      <c r="C70" s="295"/>
      <c r="D70" s="355" t="s">
        <v>153</v>
      </c>
      <c r="E70" s="355"/>
      <c r="F70" s="355"/>
      <c r="G70" s="355"/>
      <c r="H70" s="355"/>
      <c r="I70" s="355"/>
      <c r="J70" s="332"/>
      <c r="K70" s="355"/>
      <c r="L70" s="357"/>
      <c r="M70" s="357"/>
    </row>
    <row r="71" spans="1:13" ht="31.2">
      <c r="A71" s="350" t="s">
        <v>154</v>
      </c>
      <c r="B71" s="350"/>
      <c r="C71" s="377"/>
      <c r="D71" s="315" t="s">
        <v>155</v>
      </c>
      <c r="E71" s="315"/>
      <c r="F71" s="315"/>
      <c r="G71" s="273">
        <v>100840.84661963036</v>
      </c>
      <c r="H71" s="315"/>
      <c r="I71" s="315"/>
      <c r="J71" s="316">
        <f>SUM(J72:J79)</f>
        <v>13896.06311525246</v>
      </c>
      <c r="K71" s="272"/>
      <c r="L71" s="317"/>
      <c r="M71" s="317"/>
    </row>
    <row r="72" spans="1:13" ht="32.4">
      <c r="A72" s="372"/>
      <c r="B72" s="378" t="s">
        <v>156</v>
      </c>
      <c r="C72" s="379"/>
      <c r="D72" s="332" t="s">
        <v>157</v>
      </c>
      <c r="E72" s="332"/>
      <c r="F72" s="332"/>
      <c r="G72" s="332"/>
      <c r="H72" s="332"/>
      <c r="I72" s="332"/>
      <c r="J72" s="380"/>
      <c r="K72" s="355"/>
      <c r="L72" s="333"/>
      <c r="M72" s="333"/>
    </row>
    <row r="73" spans="1:13" ht="15.6">
      <c r="A73" s="295"/>
      <c r="B73" s="295"/>
      <c r="C73" s="379" t="s">
        <v>158</v>
      </c>
      <c r="D73" s="324" t="s">
        <v>159</v>
      </c>
      <c r="E73" s="324"/>
      <c r="F73" s="324"/>
      <c r="G73" s="324"/>
      <c r="H73" s="324"/>
      <c r="I73" s="324"/>
      <c r="J73" s="324"/>
      <c r="K73" s="297"/>
      <c r="L73" s="325"/>
      <c r="M73" s="325"/>
    </row>
    <row r="74" spans="1:13" ht="15.6">
      <c r="A74" s="295"/>
      <c r="B74" s="295"/>
      <c r="C74" s="379" t="s">
        <v>160</v>
      </c>
      <c r="D74" s="324" t="s">
        <v>161</v>
      </c>
      <c r="E74" s="324"/>
      <c r="F74" s="324"/>
      <c r="G74" s="324"/>
      <c r="H74" s="324"/>
      <c r="I74" s="324"/>
      <c r="J74" s="324"/>
      <c r="K74" s="297"/>
      <c r="L74" s="325"/>
      <c r="M74" s="325"/>
    </row>
    <row r="75" spans="1:13" ht="48.6">
      <c r="A75" s="295"/>
      <c r="B75" s="378" t="s">
        <v>162</v>
      </c>
      <c r="C75" s="379"/>
      <c r="D75" s="332" t="s">
        <v>163</v>
      </c>
      <c r="E75" s="332"/>
      <c r="F75" s="332"/>
      <c r="G75" s="332"/>
      <c r="H75" s="332"/>
      <c r="I75" s="332"/>
      <c r="J75" s="381"/>
      <c r="K75" s="355"/>
      <c r="L75" s="333"/>
      <c r="M75" s="333"/>
    </row>
    <row r="76" spans="1:13" ht="48.6">
      <c r="A76" s="353"/>
      <c r="B76" s="378" t="s">
        <v>164</v>
      </c>
      <c r="C76" s="379"/>
      <c r="D76" s="332" t="s">
        <v>165</v>
      </c>
      <c r="E76" s="332"/>
      <c r="F76" s="332"/>
      <c r="G76" s="332"/>
      <c r="H76" s="332"/>
      <c r="I76" s="332"/>
      <c r="J76" s="382">
        <v>248.14398420093681</v>
      </c>
      <c r="K76" s="355"/>
      <c r="L76" s="333"/>
      <c r="M76" s="333"/>
    </row>
    <row r="77" spans="1:13" ht="32.4">
      <c r="A77" s="353"/>
      <c r="B77" s="378" t="s">
        <v>166</v>
      </c>
      <c r="C77" s="379"/>
      <c r="D77" s="332" t="s">
        <v>167</v>
      </c>
      <c r="E77" s="332"/>
      <c r="F77" s="332"/>
      <c r="G77" s="332"/>
      <c r="H77" s="332"/>
      <c r="I77" s="332"/>
      <c r="J77" s="382">
        <v>13647.919131051523</v>
      </c>
      <c r="K77" s="355"/>
      <c r="L77" s="333"/>
      <c r="M77" s="333"/>
    </row>
    <row r="78" spans="1:13" ht="32.4">
      <c r="A78" s="353"/>
      <c r="B78" s="378" t="s">
        <v>168</v>
      </c>
      <c r="C78" s="379"/>
      <c r="D78" s="332" t="s">
        <v>169</v>
      </c>
      <c r="E78" s="332"/>
      <c r="F78" s="332"/>
      <c r="G78" s="332"/>
      <c r="H78" s="332"/>
      <c r="I78" s="332"/>
      <c r="J78" s="332"/>
      <c r="K78" s="355"/>
      <c r="L78" s="333"/>
      <c r="M78" s="333"/>
    </row>
    <row r="79" spans="1:13" ht="49.2" thickBot="1">
      <c r="A79" s="353"/>
      <c r="B79" s="378" t="s">
        <v>170</v>
      </c>
      <c r="C79" s="379"/>
      <c r="D79" s="332" t="s">
        <v>171</v>
      </c>
      <c r="E79" s="332"/>
      <c r="F79" s="332"/>
      <c r="G79" s="332"/>
      <c r="H79" s="332"/>
      <c r="I79" s="332"/>
      <c r="J79" s="332"/>
      <c r="K79" s="355"/>
      <c r="L79" s="333"/>
      <c r="M79" s="333"/>
    </row>
    <row r="80" spans="1:13" ht="15.6">
      <c r="A80" s="350" t="s">
        <v>172</v>
      </c>
      <c r="B80" s="350"/>
      <c r="C80" s="377"/>
      <c r="D80" s="272" t="s">
        <v>173</v>
      </c>
      <c r="E80" s="272"/>
      <c r="F80" s="272"/>
      <c r="G80" s="272"/>
      <c r="H80" s="272"/>
      <c r="I80" s="272"/>
      <c r="J80" s="315"/>
      <c r="K80" s="272"/>
      <c r="L80" s="274"/>
      <c r="M80" s="274"/>
    </row>
    <row r="81" spans="1:13" ht="32.4">
      <c r="A81" s="353"/>
      <c r="B81" s="378" t="s">
        <v>174</v>
      </c>
      <c r="C81" s="379"/>
      <c r="D81" s="355" t="s">
        <v>175</v>
      </c>
      <c r="E81" s="355"/>
      <c r="F81" s="355"/>
      <c r="G81" s="355"/>
      <c r="H81" s="355"/>
      <c r="I81" s="355"/>
      <c r="J81" s="332"/>
      <c r="K81" s="355"/>
      <c r="L81" s="357"/>
      <c r="M81" s="357"/>
    </row>
    <row r="82" spans="1:13" ht="32.4">
      <c r="A82" s="353"/>
      <c r="B82" s="378" t="s">
        <v>176</v>
      </c>
      <c r="C82" s="379"/>
      <c r="D82" s="355" t="s">
        <v>177</v>
      </c>
      <c r="E82" s="355"/>
      <c r="F82" s="355"/>
      <c r="G82" s="355"/>
      <c r="H82" s="355"/>
      <c r="I82" s="355"/>
      <c r="J82" s="332"/>
      <c r="K82" s="355"/>
      <c r="L82" s="357"/>
      <c r="M82" s="357"/>
    </row>
    <row r="83" spans="1:13" ht="32.4">
      <c r="A83" s="353"/>
      <c r="B83" s="378" t="s">
        <v>178</v>
      </c>
      <c r="C83" s="379"/>
      <c r="D83" s="355" t="s">
        <v>179</v>
      </c>
      <c r="E83" s="355"/>
      <c r="F83" s="355"/>
      <c r="G83" s="355"/>
      <c r="H83" s="355"/>
      <c r="I83" s="355"/>
      <c r="J83" s="332"/>
      <c r="K83" s="355"/>
      <c r="L83" s="357"/>
      <c r="M83" s="357"/>
    </row>
    <row r="84" spans="1:13" ht="32.4">
      <c r="A84" s="353"/>
      <c r="B84" s="378" t="s">
        <v>180</v>
      </c>
      <c r="C84" s="379"/>
      <c r="D84" s="355" t="s">
        <v>181</v>
      </c>
      <c r="E84" s="355"/>
      <c r="F84" s="355"/>
      <c r="G84" s="355"/>
      <c r="H84" s="355"/>
      <c r="I84" s="355"/>
      <c r="J84" s="332"/>
      <c r="K84" s="355"/>
      <c r="L84" s="357"/>
      <c r="M84" s="357"/>
    </row>
    <row r="85" spans="1:13" ht="49.2" thickBot="1">
      <c r="A85" s="353"/>
      <c r="B85" s="378" t="s">
        <v>182</v>
      </c>
      <c r="C85" s="379"/>
      <c r="D85" s="355" t="s">
        <v>183</v>
      </c>
      <c r="E85" s="355"/>
      <c r="F85" s="355"/>
      <c r="G85" s="355"/>
      <c r="H85" s="355"/>
      <c r="I85" s="355"/>
      <c r="J85" s="332"/>
      <c r="K85" s="355"/>
      <c r="L85" s="357"/>
      <c r="M85" s="357"/>
    </row>
    <row r="86" spans="1:13" ht="15.6">
      <c r="A86" s="350" t="s">
        <v>184</v>
      </c>
      <c r="B86" s="350"/>
      <c r="C86" s="377"/>
      <c r="D86" s="272" t="s">
        <v>185</v>
      </c>
      <c r="E86" s="272"/>
      <c r="F86" s="272"/>
      <c r="G86" s="272"/>
      <c r="H86" s="272"/>
      <c r="I86" s="272"/>
      <c r="J86" s="315"/>
      <c r="K86" s="272"/>
      <c r="L86" s="274"/>
      <c r="M86" s="274"/>
    </row>
    <row r="87" spans="1:13" ht="32.4">
      <c r="A87" s="295"/>
      <c r="B87" s="378" t="s">
        <v>186</v>
      </c>
      <c r="C87" s="379"/>
      <c r="D87" s="355" t="s">
        <v>187</v>
      </c>
      <c r="E87" s="355"/>
      <c r="F87" s="355"/>
      <c r="G87" s="355"/>
      <c r="H87" s="355"/>
      <c r="I87" s="355"/>
      <c r="J87" s="332"/>
      <c r="K87" s="355"/>
      <c r="L87" s="357"/>
      <c r="M87" s="357"/>
    </row>
    <row r="88" spans="1:13" ht="32.4">
      <c r="A88" s="295"/>
      <c r="B88" s="378" t="s">
        <v>188</v>
      </c>
      <c r="C88" s="379"/>
      <c r="D88" s="355" t="s">
        <v>189</v>
      </c>
      <c r="E88" s="355"/>
      <c r="F88" s="355"/>
      <c r="G88" s="355"/>
      <c r="H88" s="355"/>
      <c r="I88" s="355"/>
      <c r="J88" s="332"/>
      <c r="K88" s="355"/>
      <c r="L88" s="357"/>
      <c r="M88" s="357"/>
    </row>
    <row r="89" spans="1:13" ht="32.4">
      <c r="A89" s="295"/>
      <c r="B89" s="378" t="s">
        <v>190</v>
      </c>
      <c r="C89" s="379"/>
      <c r="D89" s="355" t="s">
        <v>191</v>
      </c>
      <c r="E89" s="355"/>
      <c r="F89" s="355"/>
      <c r="G89" s="355"/>
      <c r="H89" s="355"/>
      <c r="I89" s="355"/>
      <c r="J89" s="332"/>
      <c r="K89" s="355"/>
      <c r="L89" s="357"/>
      <c r="M89" s="357"/>
    </row>
    <row r="90" spans="1:13" ht="32.4">
      <c r="A90" s="295"/>
      <c r="B90" s="378" t="s">
        <v>192</v>
      </c>
      <c r="C90" s="379"/>
      <c r="D90" s="355" t="s">
        <v>193</v>
      </c>
      <c r="E90" s="355"/>
      <c r="F90" s="355"/>
      <c r="G90" s="355"/>
      <c r="H90" s="355"/>
      <c r="I90" s="355"/>
      <c r="J90" s="332"/>
      <c r="K90" s="355"/>
      <c r="L90" s="357"/>
      <c r="M90" s="357"/>
    </row>
    <row r="91" spans="1:13" ht="32.4">
      <c r="A91" s="295"/>
      <c r="B91" s="378" t="s">
        <v>194</v>
      </c>
      <c r="C91" s="379"/>
      <c r="D91" s="355" t="s">
        <v>195</v>
      </c>
      <c r="E91" s="355"/>
      <c r="F91" s="355"/>
      <c r="G91" s="355"/>
      <c r="H91" s="355"/>
      <c r="I91" s="355"/>
      <c r="J91" s="332"/>
      <c r="K91" s="355"/>
      <c r="L91" s="357"/>
      <c r="M91" s="357"/>
    </row>
    <row r="92" spans="1:13" ht="49.2" thickBot="1">
      <c r="A92" s="295"/>
      <c r="B92" s="378" t="s">
        <v>196</v>
      </c>
      <c r="C92" s="379"/>
      <c r="D92" s="355" t="s">
        <v>197</v>
      </c>
      <c r="E92" s="355"/>
      <c r="F92" s="355"/>
      <c r="G92" s="355"/>
      <c r="H92" s="355"/>
      <c r="I92" s="355"/>
      <c r="J92" s="383"/>
      <c r="K92" s="355"/>
      <c r="L92" s="357"/>
      <c r="M92" s="357"/>
    </row>
    <row r="93" spans="1:13" ht="16.2" thickBot="1">
      <c r="A93" s="384" t="s">
        <v>198</v>
      </c>
      <c r="B93" s="384"/>
      <c r="C93" s="385"/>
      <c r="D93" s="287" t="s">
        <v>199</v>
      </c>
      <c r="E93" s="287"/>
      <c r="F93" s="386">
        <v>30953.717482992022</v>
      </c>
      <c r="G93" s="386">
        <v>352970.02909110312</v>
      </c>
      <c r="H93" s="287"/>
      <c r="I93" s="287"/>
      <c r="J93" s="287"/>
      <c r="K93" s="287"/>
      <c r="L93" s="288"/>
      <c r="M93" s="288"/>
    </row>
    <row r="94" spans="1:13" ht="16.2" thickBot="1">
      <c r="A94" s="387" t="s">
        <v>200</v>
      </c>
      <c r="B94" s="387"/>
      <c r="C94" s="388"/>
      <c r="D94" s="305" t="s">
        <v>201</v>
      </c>
      <c r="E94" s="305"/>
      <c r="F94" s="305"/>
      <c r="G94" s="305"/>
      <c r="H94" s="305"/>
      <c r="I94" s="305"/>
      <c r="J94" s="305"/>
      <c r="K94" s="305"/>
      <c r="L94" s="389"/>
      <c r="M94" s="389"/>
    </row>
    <row r="95" spans="1:13" ht="16.2" thickBot="1">
      <c r="A95" s="390">
        <v>29999</v>
      </c>
      <c r="B95" s="390"/>
      <c r="C95" s="390"/>
      <c r="D95" s="391" t="s">
        <v>202</v>
      </c>
      <c r="E95" s="391"/>
      <c r="F95" s="392">
        <f>F94+F93+F86+F80+F71+F57+F51+F45+F44+F43+F42+F25</f>
        <v>329248.24139415135</v>
      </c>
      <c r="G95" s="392">
        <f t="shared" ref="G95:M95" si="0">G94+G93+G86+G80+G71+G57+G51+G45+G44+G43+G42+G25</f>
        <v>3259035.6027562195</v>
      </c>
      <c r="H95" s="392">
        <f t="shared" si="0"/>
        <v>498963.55823362962</v>
      </c>
      <c r="I95" s="392">
        <f t="shared" si="0"/>
        <v>333081.2</v>
      </c>
      <c r="J95" s="392">
        <f t="shared" si="0"/>
        <v>2364015.8547109617</v>
      </c>
      <c r="K95" s="392">
        <f t="shared" si="0"/>
        <v>54682.51</v>
      </c>
      <c r="L95" s="392">
        <f t="shared" si="0"/>
        <v>1202</v>
      </c>
      <c r="M95" s="392">
        <f t="shared" si="0"/>
        <v>0</v>
      </c>
    </row>
    <row r="96" spans="1:13" ht="16.2" thickBot="1">
      <c r="A96" s="308" t="s">
        <v>203</v>
      </c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2"/>
    </row>
    <row r="97" spans="1:13" ht="15.6">
      <c r="A97" s="350" t="s">
        <v>204</v>
      </c>
      <c r="B97" s="362"/>
      <c r="C97" s="393"/>
      <c r="D97" s="394" t="s">
        <v>205</v>
      </c>
      <c r="E97" s="394"/>
      <c r="F97" s="273">
        <f>F98+F101</f>
        <v>150009.89387579984</v>
      </c>
      <c r="G97" s="273">
        <f>G98+G101</f>
        <v>571344.77522357693</v>
      </c>
      <c r="H97" s="273">
        <f>H98+H101</f>
        <v>848809.58460229705</v>
      </c>
      <c r="I97" s="273">
        <f>I98+I101</f>
        <v>499621.8</v>
      </c>
      <c r="J97" s="394"/>
      <c r="K97" s="394"/>
      <c r="L97" s="394"/>
      <c r="M97" s="394"/>
    </row>
    <row r="98" spans="1:13" ht="16.2">
      <c r="A98" s="368"/>
      <c r="B98" s="354" t="s">
        <v>206</v>
      </c>
      <c r="C98" s="395"/>
      <c r="D98" s="396" t="s">
        <v>207</v>
      </c>
      <c r="E98" s="396"/>
      <c r="F98" s="397">
        <v>150009.89387579984</v>
      </c>
      <c r="G98" s="398">
        <v>571344.77522357693</v>
      </c>
      <c r="H98" s="398">
        <v>848809.58460229705</v>
      </c>
      <c r="I98" s="398">
        <v>499621.8</v>
      </c>
      <c r="J98" s="398"/>
      <c r="K98" s="396"/>
      <c r="L98" s="396"/>
      <c r="M98" s="396"/>
    </row>
    <row r="99" spans="1:13" ht="32.4">
      <c r="A99" s="368"/>
      <c r="B99" s="354"/>
      <c r="C99" s="395" t="s">
        <v>208</v>
      </c>
      <c r="D99" s="396" t="s">
        <v>209</v>
      </c>
      <c r="E99" s="396"/>
      <c r="F99" s="399"/>
      <c r="G99" s="396"/>
      <c r="H99" s="396"/>
      <c r="I99" s="396"/>
      <c r="J99" s="396"/>
      <c r="K99" s="396"/>
      <c r="L99" s="396"/>
      <c r="M99" s="396"/>
    </row>
    <row r="100" spans="1:13" ht="16.2">
      <c r="A100" s="368"/>
      <c r="B100" s="354"/>
      <c r="C100" s="395" t="s">
        <v>210</v>
      </c>
      <c r="D100" s="396" t="s">
        <v>211</v>
      </c>
      <c r="E100" s="396"/>
      <c r="F100" s="399"/>
      <c r="G100" s="396"/>
      <c r="H100" s="396"/>
      <c r="I100" s="396"/>
      <c r="J100" s="396"/>
      <c r="K100" s="396"/>
      <c r="L100" s="396"/>
      <c r="M100" s="396"/>
    </row>
    <row r="101" spans="1:13" ht="33" thickBot="1">
      <c r="A101" s="368"/>
      <c r="B101" s="354" t="s">
        <v>212</v>
      </c>
      <c r="C101" s="395"/>
      <c r="D101" s="396" t="s">
        <v>213</v>
      </c>
      <c r="E101" s="396"/>
      <c r="F101" s="399"/>
      <c r="G101" s="396"/>
      <c r="H101" s="396"/>
      <c r="I101" s="396"/>
      <c r="J101" s="396"/>
      <c r="K101" s="396"/>
      <c r="L101" s="396"/>
      <c r="M101" s="396"/>
    </row>
    <row r="102" spans="1:13" ht="15.6">
      <c r="A102" s="350" t="s">
        <v>214</v>
      </c>
      <c r="B102" s="362"/>
      <c r="C102" s="393"/>
      <c r="D102" s="394" t="s">
        <v>215</v>
      </c>
      <c r="E102" s="394"/>
      <c r="F102" s="400">
        <f>SUM(F103:F107)</f>
        <v>917609.40473004873</v>
      </c>
      <c r="G102" s="400">
        <f t="shared" ref="G102:L102" si="1">SUM(G103:G107)</f>
        <v>5732259.3533283416</v>
      </c>
      <c r="H102" s="400">
        <f t="shared" si="1"/>
        <v>3369967.8571640737</v>
      </c>
      <c r="I102" s="400">
        <f t="shared" si="1"/>
        <v>832703</v>
      </c>
      <c r="J102" s="400">
        <f t="shared" si="1"/>
        <v>127977.01330117318</v>
      </c>
      <c r="K102" s="400">
        <f t="shared" si="1"/>
        <v>0</v>
      </c>
      <c r="L102" s="400">
        <f t="shared" si="1"/>
        <v>18252</v>
      </c>
      <c r="M102" s="394"/>
    </row>
    <row r="103" spans="1:13" ht="16.2">
      <c r="A103" s="368"/>
      <c r="B103" s="354" t="s">
        <v>216</v>
      </c>
      <c r="C103" s="395"/>
      <c r="D103" s="396" t="s">
        <v>217</v>
      </c>
      <c r="E103" s="396"/>
      <c r="F103" s="398">
        <v>17716.740965284298</v>
      </c>
      <c r="G103" s="398">
        <v>105535.16104792236</v>
      </c>
      <c r="H103" s="398">
        <v>63200.748386139159</v>
      </c>
      <c r="I103" s="396"/>
      <c r="J103" s="398">
        <v>511.79696741443212</v>
      </c>
      <c r="K103" s="396"/>
      <c r="L103" s="396"/>
      <c r="M103" s="396"/>
    </row>
    <row r="104" spans="1:13" ht="16.2">
      <c r="A104" s="368"/>
      <c r="B104" s="354" t="s">
        <v>218</v>
      </c>
      <c r="C104" s="395"/>
      <c r="D104" s="396" t="s">
        <v>219</v>
      </c>
      <c r="E104" s="396"/>
      <c r="F104" s="398">
        <v>123344.28196195528</v>
      </c>
      <c r="G104" s="398">
        <v>637186.70410482131</v>
      </c>
      <c r="H104" s="398">
        <v>378967.43655541301</v>
      </c>
      <c r="I104" s="396"/>
      <c r="J104" s="398">
        <v>7380.2156634428611</v>
      </c>
      <c r="K104" s="396"/>
      <c r="L104" s="396"/>
      <c r="M104" s="396"/>
    </row>
    <row r="105" spans="1:13" ht="16.2">
      <c r="A105" s="368"/>
      <c r="B105" s="354" t="s">
        <v>220</v>
      </c>
      <c r="C105" s="395"/>
      <c r="D105" s="396" t="s">
        <v>221</v>
      </c>
      <c r="E105" s="396"/>
      <c r="F105" s="398">
        <v>776548.38180280919</v>
      </c>
      <c r="G105" s="398">
        <v>4989537.488175598</v>
      </c>
      <c r="H105" s="398">
        <v>2927799.6722225216</v>
      </c>
      <c r="I105" s="398">
        <v>832703</v>
      </c>
      <c r="J105" s="398">
        <v>120085.00067031589</v>
      </c>
      <c r="K105" s="396"/>
      <c r="L105" s="398">
        <v>18252</v>
      </c>
      <c r="M105" s="396"/>
    </row>
    <row r="106" spans="1:13" ht="32.4">
      <c r="A106" s="368"/>
      <c r="B106" s="354" t="s">
        <v>222</v>
      </c>
      <c r="C106" s="395"/>
      <c r="D106" s="396" t="s">
        <v>223</v>
      </c>
      <c r="E106" s="396"/>
      <c r="F106" s="398"/>
      <c r="G106" s="396"/>
      <c r="H106" s="396"/>
      <c r="I106" s="396"/>
      <c r="J106" s="396"/>
      <c r="K106" s="396"/>
      <c r="L106" s="396"/>
      <c r="M106" s="396"/>
    </row>
    <row r="107" spans="1:13" ht="33" thickBot="1">
      <c r="A107" s="401"/>
      <c r="B107" s="402" t="s">
        <v>224</v>
      </c>
      <c r="C107" s="403"/>
      <c r="D107" s="404" t="s">
        <v>225</v>
      </c>
      <c r="E107" s="404"/>
      <c r="F107" s="404"/>
      <c r="G107" s="404"/>
      <c r="H107" s="404"/>
      <c r="I107" s="404"/>
      <c r="J107" s="404"/>
      <c r="K107" s="404"/>
      <c r="L107" s="404"/>
      <c r="M107" s="404"/>
    </row>
    <row r="108" spans="1:13" ht="16.2" thickBot="1">
      <c r="A108" s="405" t="s">
        <v>226</v>
      </c>
      <c r="B108" s="406"/>
      <c r="C108" s="407"/>
      <c r="D108" s="408" t="s">
        <v>227</v>
      </c>
      <c r="E108" s="408"/>
      <c r="F108" s="408"/>
      <c r="G108" s="408"/>
      <c r="H108" s="408"/>
      <c r="I108" s="408"/>
      <c r="J108" s="408"/>
      <c r="K108" s="408"/>
      <c r="L108" s="408"/>
      <c r="M108" s="408"/>
    </row>
    <row r="109" spans="1:13" ht="16.2" thickBot="1">
      <c r="A109" s="384" t="s">
        <v>228</v>
      </c>
      <c r="B109" s="409"/>
      <c r="C109" s="303"/>
      <c r="D109" s="410" t="s">
        <v>229</v>
      </c>
      <c r="E109" s="410"/>
      <c r="F109" s="410"/>
      <c r="G109" s="410"/>
      <c r="H109" s="410"/>
      <c r="I109" s="410"/>
      <c r="J109" s="410"/>
      <c r="K109" s="410"/>
      <c r="L109" s="410"/>
      <c r="M109" s="410"/>
    </row>
    <row r="110" spans="1:13" ht="16.2" thickBot="1">
      <c r="A110" s="405" t="s">
        <v>230</v>
      </c>
      <c r="B110" s="406"/>
      <c r="C110" s="407"/>
      <c r="D110" s="408" t="s">
        <v>231</v>
      </c>
      <c r="E110" s="408"/>
      <c r="F110" s="408"/>
      <c r="G110" s="411">
        <v>123789.21869186191</v>
      </c>
      <c r="H110" s="408"/>
      <c r="I110" s="408"/>
      <c r="J110" s="408"/>
      <c r="K110" s="408"/>
      <c r="L110" s="408"/>
      <c r="M110" s="408"/>
    </row>
    <row r="111" spans="1:13" ht="16.2" thickBot="1">
      <c r="A111" s="384" t="s">
        <v>232</v>
      </c>
      <c r="B111" s="409"/>
      <c r="C111" s="303"/>
      <c r="D111" s="410" t="s">
        <v>233</v>
      </c>
      <c r="E111" s="410"/>
      <c r="F111" s="410"/>
      <c r="G111" s="410"/>
      <c r="H111" s="410"/>
      <c r="I111" s="410"/>
      <c r="J111" s="410"/>
      <c r="K111" s="410"/>
      <c r="L111" s="410"/>
      <c r="M111" s="410"/>
    </row>
    <row r="112" spans="1:13" ht="16.2" thickBot="1">
      <c r="A112" s="405" t="s">
        <v>234</v>
      </c>
      <c r="B112" s="409"/>
      <c r="C112" s="303"/>
      <c r="D112" s="410" t="s">
        <v>235</v>
      </c>
      <c r="E112" s="410"/>
      <c r="F112" s="410"/>
      <c r="G112" s="410"/>
      <c r="H112" s="410"/>
      <c r="I112" s="410"/>
      <c r="J112" s="410"/>
      <c r="K112" s="410"/>
      <c r="L112" s="410"/>
      <c r="M112" s="410"/>
    </row>
    <row r="113" spans="1:13" ht="16.2" thickBot="1">
      <c r="A113" s="384" t="s">
        <v>236</v>
      </c>
      <c r="B113" s="406"/>
      <c r="C113" s="407"/>
      <c r="D113" s="391" t="s">
        <v>237</v>
      </c>
      <c r="E113" s="391"/>
      <c r="F113" s="391"/>
      <c r="G113" s="391"/>
      <c r="H113" s="391"/>
      <c r="I113" s="391"/>
      <c r="J113" s="391"/>
      <c r="K113" s="391"/>
      <c r="L113" s="391"/>
      <c r="M113" s="391"/>
    </row>
    <row r="114" spans="1:13" ht="16.2" thickBot="1">
      <c r="A114" s="412">
        <v>39999</v>
      </c>
      <c r="B114" s="303"/>
      <c r="C114" s="384"/>
      <c r="D114" s="413" t="s">
        <v>238</v>
      </c>
      <c r="E114" s="391"/>
      <c r="F114" s="392">
        <f>F113+F112+F111+F110+F109+F108+F102+F97</f>
        <v>1067619.2986058486</v>
      </c>
      <c r="G114" s="392">
        <f t="shared" ref="G114:L114" si="2">G113+G112+G111+G110+G109+G108+G102+G97</f>
        <v>6427393.3472437803</v>
      </c>
      <c r="H114" s="392">
        <f t="shared" si="2"/>
        <v>4218777.441766371</v>
      </c>
      <c r="I114" s="392">
        <f t="shared" si="2"/>
        <v>1332324.8</v>
      </c>
      <c r="J114" s="392">
        <f t="shared" si="2"/>
        <v>127977.01330117318</v>
      </c>
      <c r="K114" s="392">
        <f t="shared" si="2"/>
        <v>0</v>
      </c>
      <c r="L114" s="392">
        <f t="shared" si="2"/>
        <v>18252</v>
      </c>
      <c r="M114" s="391"/>
    </row>
    <row r="115" spans="1:13" ht="16.2" thickBot="1">
      <c r="A115" s="407" t="s">
        <v>239</v>
      </c>
      <c r="B115" s="390"/>
      <c r="C115" s="384"/>
      <c r="D115" s="413" t="s">
        <v>240</v>
      </c>
      <c r="E115" s="414"/>
      <c r="F115" s="415"/>
      <c r="G115" s="415"/>
      <c r="H115" s="415"/>
      <c r="I115" s="414"/>
      <c r="J115" s="416"/>
      <c r="K115" s="415"/>
      <c r="L115" s="415"/>
      <c r="M115" s="417">
        <v>23070.93</v>
      </c>
    </row>
    <row r="116" spans="1:13" ht="16.2" thickBot="1">
      <c r="A116" s="300">
        <v>49999</v>
      </c>
      <c r="B116" s="300"/>
      <c r="C116" s="390"/>
      <c r="D116" s="282" t="s">
        <v>241</v>
      </c>
      <c r="E116" s="282"/>
      <c r="F116" s="418">
        <f>F115+F114+F95+F23</f>
        <v>1396867.54</v>
      </c>
      <c r="G116" s="418">
        <f t="shared" ref="G116:L116" si="3">G115+G114+G95+G23</f>
        <v>9686428.9499999993</v>
      </c>
      <c r="H116" s="418">
        <f t="shared" si="3"/>
        <v>4717741.0000000009</v>
      </c>
      <c r="I116" s="418">
        <f t="shared" si="3"/>
        <v>1665406</v>
      </c>
      <c r="J116" s="418">
        <f t="shared" si="3"/>
        <v>2538611.1200000006</v>
      </c>
      <c r="K116" s="418">
        <f t="shared" si="3"/>
        <v>54682.51</v>
      </c>
      <c r="L116" s="418">
        <f t="shared" si="3"/>
        <v>19454</v>
      </c>
      <c r="M116" s="417">
        <f>M115</f>
        <v>23070.93</v>
      </c>
    </row>
    <row r="117" spans="1:13">
      <c r="D117" s="419" t="s">
        <v>259</v>
      </c>
      <c r="F117" s="420">
        <v>1396867.54</v>
      </c>
      <c r="G117" s="420">
        <v>9686428.9499999993</v>
      </c>
      <c r="H117" s="420">
        <v>4717741</v>
      </c>
      <c r="I117" s="420">
        <v>1665406</v>
      </c>
      <c r="J117" s="420">
        <v>2538611.12</v>
      </c>
      <c r="K117" s="421"/>
      <c r="L117" s="421"/>
      <c r="M117" s="420">
        <v>23070.93</v>
      </c>
    </row>
    <row r="118" spans="1:13">
      <c r="H118" s="422"/>
      <c r="I118" s="422"/>
      <c r="L118" s="423"/>
    </row>
  </sheetData>
  <mergeCells count="14">
    <mergeCell ref="A24:L24"/>
    <mergeCell ref="A96:L96"/>
    <mergeCell ref="I3:I4"/>
    <mergeCell ref="J3:J4"/>
    <mergeCell ref="K3:K4"/>
    <mergeCell ref="L3:L4"/>
    <mergeCell ref="M3:M4"/>
    <mergeCell ref="A5:L5"/>
    <mergeCell ref="A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view="pageBreakPreview" zoomScale="60" zoomScaleNormal="75" workbookViewId="0">
      <selection activeCell="D14" activeCellId="1" sqref="P65 D14"/>
    </sheetView>
  </sheetViews>
  <sheetFormatPr defaultColWidth="8.88671875" defaultRowHeight="13.8"/>
  <cols>
    <col min="1" max="1" width="8.33203125" style="439" bestFit="1" customWidth="1"/>
    <col min="2" max="2" width="56.44140625" style="439" bestFit="1" customWidth="1"/>
    <col min="3" max="3" width="13.44140625" style="439" customWidth="1"/>
    <col min="4" max="4" width="8.88671875" style="439"/>
    <col min="5" max="5" width="41.6640625" style="439" customWidth="1"/>
    <col min="6" max="6" width="13.33203125" style="439" customWidth="1"/>
    <col min="7" max="7" width="8.88671875" style="439"/>
    <col min="8" max="8" width="39.33203125" style="439" customWidth="1"/>
    <col min="9" max="9" width="8.109375" style="439" customWidth="1"/>
    <col min="10" max="256" width="8.88671875" style="439"/>
    <col min="257" max="257" width="4.44140625" style="439" customWidth="1"/>
    <col min="258" max="258" width="82" style="439" customWidth="1"/>
    <col min="259" max="259" width="19.109375" style="439" customWidth="1"/>
    <col min="260" max="512" width="8.88671875" style="439"/>
    <col min="513" max="513" width="4.44140625" style="439" customWidth="1"/>
    <col min="514" max="514" width="82" style="439" customWidth="1"/>
    <col min="515" max="515" width="19.109375" style="439" customWidth="1"/>
    <col min="516" max="768" width="8.88671875" style="439"/>
    <col min="769" max="769" width="4.44140625" style="439" customWidth="1"/>
    <col min="770" max="770" width="82" style="439" customWidth="1"/>
    <col min="771" max="771" width="19.109375" style="439" customWidth="1"/>
    <col min="772" max="1024" width="8.88671875" style="439"/>
    <col min="1025" max="1025" width="4.44140625" style="439" customWidth="1"/>
    <col min="1026" max="1026" width="82" style="439" customWidth="1"/>
    <col min="1027" max="1027" width="19.109375" style="439" customWidth="1"/>
    <col min="1028" max="1280" width="8.88671875" style="439"/>
    <col min="1281" max="1281" width="4.44140625" style="439" customWidth="1"/>
    <col min="1282" max="1282" width="82" style="439" customWidth="1"/>
    <col min="1283" max="1283" width="19.109375" style="439" customWidth="1"/>
    <col min="1284" max="1536" width="8.88671875" style="439"/>
    <col min="1537" max="1537" width="4.44140625" style="439" customWidth="1"/>
    <col min="1538" max="1538" width="82" style="439" customWidth="1"/>
    <col min="1539" max="1539" width="19.109375" style="439" customWidth="1"/>
    <col min="1540" max="1792" width="8.88671875" style="439"/>
    <col min="1793" max="1793" width="4.44140625" style="439" customWidth="1"/>
    <col min="1794" max="1794" width="82" style="439" customWidth="1"/>
    <col min="1795" max="1795" width="19.109375" style="439" customWidth="1"/>
    <col min="1796" max="2048" width="8.88671875" style="439"/>
    <col min="2049" max="2049" width="4.44140625" style="439" customWidth="1"/>
    <col min="2050" max="2050" width="82" style="439" customWidth="1"/>
    <col min="2051" max="2051" width="19.109375" style="439" customWidth="1"/>
    <col min="2052" max="2304" width="8.88671875" style="439"/>
    <col min="2305" max="2305" width="4.44140625" style="439" customWidth="1"/>
    <col min="2306" max="2306" width="82" style="439" customWidth="1"/>
    <col min="2307" max="2307" width="19.109375" style="439" customWidth="1"/>
    <col min="2308" max="2560" width="8.88671875" style="439"/>
    <col min="2561" max="2561" width="4.44140625" style="439" customWidth="1"/>
    <col min="2562" max="2562" width="82" style="439" customWidth="1"/>
    <col min="2563" max="2563" width="19.109375" style="439" customWidth="1"/>
    <col min="2564" max="2816" width="8.88671875" style="439"/>
    <col min="2817" max="2817" width="4.44140625" style="439" customWidth="1"/>
    <col min="2818" max="2818" width="82" style="439" customWidth="1"/>
    <col min="2819" max="2819" width="19.109375" style="439" customWidth="1"/>
    <col min="2820" max="3072" width="8.88671875" style="439"/>
    <col min="3073" max="3073" width="4.44140625" style="439" customWidth="1"/>
    <col min="3074" max="3074" width="82" style="439" customWidth="1"/>
    <col min="3075" max="3075" width="19.109375" style="439" customWidth="1"/>
    <col min="3076" max="3328" width="8.88671875" style="439"/>
    <col min="3329" max="3329" width="4.44140625" style="439" customWidth="1"/>
    <col min="3330" max="3330" width="82" style="439" customWidth="1"/>
    <col min="3331" max="3331" width="19.109375" style="439" customWidth="1"/>
    <col min="3332" max="3584" width="8.88671875" style="439"/>
    <col min="3585" max="3585" width="4.44140625" style="439" customWidth="1"/>
    <col min="3586" max="3586" width="82" style="439" customWidth="1"/>
    <col min="3587" max="3587" width="19.109375" style="439" customWidth="1"/>
    <col min="3588" max="3840" width="8.88671875" style="439"/>
    <col min="3841" max="3841" width="4.44140625" style="439" customWidth="1"/>
    <col min="3842" max="3842" width="82" style="439" customWidth="1"/>
    <col min="3843" max="3843" width="19.109375" style="439" customWidth="1"/>
    <col min="3844" max="4096" width="8.88671875" style="439"/>
    <col min="4097" max="4097" width="4.44140625" style="439" customWidth="1"/>
    <col min="4098" max="4098" width="82" style="439" customWidth="1"/>
    <col min="4099" max="4099" width="19.109375" style="439" customWidth="1"/>
    <col min="4100" max="4352" width="8.88671875" style="439"/>
    <col min="4353" max="4353" width="4.44140625" style="439" customWidth="1"/>
    <col min="4354" max="4354" width="82" style="439" customWidth="1"/>
    <col min="4355" max="4355" width="19.109375" style="439" customWidth="1"/>
    <col min="4356" max="4608" width="8.88671875" style="439"/>
    <col min="4609" max="4609" width="4.44140625" style="439" customWidth="1"/>
    <col min="4610" max="4610" width="82" style="439" customWidth="1"/>
    <col min="4611" max="4611" width="19.109375" style="439" customWidth="1"/>
    <col min="4612" max="4864" width="8.88671875" style="439"/>
    <col min="4865" max="4865" width="4.44140625" style="439" customWidth="1"/>
    <col min="4866" max="4866" width="82" style="439" customWidth="1"/>
    <col min="4867" max="4867" width="19.109375" style="439" customWidth="1"/>
    <col min="4868" max="5120" width="8.88671875" style="439"/>
    <col min="5121" max="5121" width="4.44140625" style="439" customWidth="1"/>
    <col min="5122" max="5122" width="82" style="439" customWidth="1"/>
    <col min="5123" max="5123" width="19.109375" style="439" customWidth="1"/>
    <col min="5124" max="5376" width="8.88671875" style="439"/>
    <col min="5377" max="5377" width="4.44140625" style="439" customWidth="1"/>
    <col min="5378" max="5378" width="82" style="439" customWidth="1"/>
    <col min="5379" max="5379" width="19.109375" style="439" customWidth="1"/>
    <col min="5380" max="5632" width="8.88671875" style="439"/>
    <col min="5633" max="5633" width="4.44140625" style="439" customWidth="1"/>
    <col min="5634" max="5634" width="82" style="439" customWidth="1"/>
    <col min="5635" max="5635" width="19.109375" style="439" customWidth="1"/>
    <col min="5636" max="5888" width="8.88671875" style="439"/>
    <col min="5889" max="5889" width="4.44140625" style="439" customWidth="1"/>
    <col min="5890" max="5890" width="82" style="439" customWidth="1"/>
    <col min="5891" max="5891" width="19.109375" style="439" customWidth="1"/>
    <col min="5892" max="6144" width="8.88671875" style="439"/>
    <col min="6145" max="6145" width="4.44140625" style="439" customWidth="1"/>
    <col min="6146" max="6146" width="82" style="439" customWidth="1"/>
    <col min="6147" max="6147" width="19.109375" style="439" customWidth="1"/>
    <col min="6148" max="6400" width="8.88671875" style="439"/>
    <col min="6401" max="6401" width="4.44140625" style="439" customWidth="1"/>
    <col min="6402" max="6402" width="82" style="439" customWidth="1"/>
    <col min="6403" max="6403" width="19.109375" style="439" customWidth="1"/>
    <col min="6404" max="6656" width="8.88671875" style="439"/>
    <col min="6657" max="6657" width="4.44140625" style="439" customWidth="1"/>
    <col min="6658" max="6658" width="82" style="439" customWidth="1"/>
    <col min="6659" max="6659" width="19.109375" style="439" customWidth="1"/>
    <col min="6660" max="6912" width="8.88671875" style="439"/>
    <col min="6913" max="6913" width="4.44140625" style="439" customWidth="1"/>
    <col min="6914" max="6914" width="82" style="439" customWidth="1"/>
    <col min="6915" max="6915" width="19.109375" style="439" customWidth="1"/>
    <col min="6916" max="7168" width="8.88671875" style="439"/>
    <col min="7169" max="7169" width="4.44140625" style="439" customWidth="1"/>
    <col min="7170" max="7170" width="82" style="439" customWidth="1"/>
    <col min="7171" max="7171" width="19.109375" style="439" customWidth="1"/>
    <col min="7172" max="7424" width="8.88671875" style="439"/>
    <col min="7425" max="7425" width="4.44140625" style="439" customWidth="1"/>
    <col min="7426" max="7426" width="82" style="439" customWidth="1"/>
    <col min="7427" max="7427" width="19.109375" style="439" customWidth="1"/>
    <col min="7428" max="7680" width="8.88671875" style="439"/>
    <col min="7681" max="7681" width="4.44140625" style="439" customWidth="1"/>
    <col min="7682" max="7682" width="82" style="439" customWidth="1"/>
    <col min="7683" max="7683" width="19.109375" style="439" customWidth="1"/>
    <col min="7684" max="7936" width="8.88671875" style="439"/>
    <col min="7937" max="7937" width="4.44140625" style="439" customWidth="1"/>
    <col min="7938" max="7938" width="82" style="439" customWidth="1"/>
    <col min="7939" max="7939" width="19.109375" style="439" customWidth="1"/>
    <col min="7940" max="8192" width="8.88671875" style="439"/>
    <col min="8193" max="8193" width="4.44140625" style="439" customWidth="1"/>
    <col min="8194" max="8194" width="82" style="439" customWidth="1"/>
    <col min="8195" max="8195" width="19.109375" style="439" customWidth="1"/>
    <col min="8196" max="8448" width="8.88671875" style="439"/>
    <col min="8449" max="8449" width="4.44140625" style="439" customWidth="1"/>
    <col min="8450" max="8450" width="82" style="439" customWidth="1"/>
    <col min="8451" max="8451" width="19.109375" style="439" customWidth="1"/>
    <col min="8452" max="8704" width="8.88671875" style="439"/>
    <col min="8705" max="8705" width="4.44140625" style="439" customWidth="1"/>
    <col min="8706" max="8706" width="82" style="439" customWidth="1"/>
    <col min="8707" max="8707" width="19.109375" style="439" customWidth="1"/>
    <col min="8708" max="8960" width="8.88671875" style="439"/>
    <col min="8961" max="8961" width="4.44140625" style="439" customWidth="1"/>
    <col min="8962" max="8962" width="82" style="439" customWidth="1"/>
    <col min="8963" max="8963" width="19.109375" style="439" customWidth="1"/>
    <col min="8964" max="9216" width="8.88671875" style="439"/>
    <col min="9217" max="9217" width="4.44140625" style="439" customWidth="1"/>
    <col min="9218" max="9218" width="82" style="439" customWidth="1"/>
    <col min="9219" max="9219" width="19.109375" style="439" customWidth="1"/>
    <col min="9220" max="9472" width="8.88671875" style="439"/>
    <col min="9473" max="9473" width="4.44140625" style="439" customWidth="1"/>
    <col min="9474" max="9474" width="82" style="439" customWidth="1"/>
    <col min="9475" max="9475" width="19.109375" style="439" customWidth="1"/>
    <col min="9476" max="9728" width="8.88671875" style="439"/>
    <col min="9729" max="9729" width="4.44140625" style="439" customWidth="1"/>
    <col min="9730" max="9730" width="82" style="439" customWidth="1"/>
    <col min="9731" max="9731" width="19.109375" style="439" customWidth="1"/>
    <col min="9732" max="9984" width="8.88671875" style="439"/>
    <col min="9985" max="9985" width="4.44140625" style="439" customWidth="1"/>
    <col min="9986" max="9986" width="82" style="439" customWidth="1"/>
    <col min="9987" max="9987" width="19.109375" style="439" customWidth="1"/>
    <col min="9988" max="10240" width="8.88671875" style="439"/>
    <col min="10241" max="10241" width="4.44140625" style="439" customWidth="1"/>
    <col min="10242" max="10242" width="82" style="439" customWidth="1"/>
    <col min="10243" max="10243" width="19.109375" style="439" customWidth="1"/>
    <col min="10244" max="10496" width="8.88671875" style="439"/>
    <col min="10497" max="10497" width="4.44140625" style="439" customWidth="1"/>
    <col min="10498" max="10498" width="82" style="439" customWidth="1"/>
    <col min="10499" max="10499" width="19.109375" style="439" customWidth="1"/>
    <col min="10500" max="10752" width="8.88671875" style="439"/>
    <col min="10753" max="10753" width="4.44140625" style="439" customWidth="1"/>
    <col min="10754" max="10754" width="82" style="439" customWidth="1"/>
    <col min="10755" max="10755" width="19.109375" style="439" customWidth="1"/>
    <col min="10756" max="11008" width="8.88671875" style="439"/>
    <col min="11009" max="11009" width="4.44140625" style="439" customWidth="1"/>
    <col min="11010" max="11010" width="82" style="439" customWidth="1"/>
    <col min="11011" max="11011" width="19.109375" style="439" customWidth="1"/>
    <col min="11012" max="11264" width="8.88671875" style="439"/>
    <col min="11265" max="11265" width="4.44140625" style="439" customWidth="1"/>
    <col min="11266" max="11266" width="82" style="439" customWidth="1"/>
    <col min="11267" max="11267" width="19.109375" style="439" customWidth="1"/>
    <col min="11268" max="11520" width="8.88671875" style="439"/>
    <col min="11521" max="11521" width="4.44140625" style="439" customWidth="1"/>
    <col min="11522" max="11522" width="82" style="439" customWidth="1"/>
    <col min="11523" max="11523" width="19.109375" style="439" customWidth="1"/>
    <col min="11524" max="11776" width="8.88671875" style="439"/>
    <col min="11777" max="11777" width="4.44140625" style="439" customWidth="1"/>
    <col min="11778" max="11778" width="82" style="439" customWidth="1"/>
    <col min="11779" max="11779" width="19.109375" style="439" customWidth="1"/>
    <col min="11780" max="12032" width="8.88671875" style="439"/>
    <col min="12033" max="12033" width="4.44140625" style="439" customWidth="1"/>
    <col min="12034" max="12034" width="82" style="439" customWidth="1"/>
    <col min="12035" max="12035" width="19.109375" style="439" customWidth="1"/>
    <col min="12036" max="12288" width="8.88671875" style="439"/>
    <col min="12289" max="12289" width="4.44140625" style="439" customWidth="1"/>
    <col min="12290" max="12290" width="82" style="439" customWidth="1"/>
    <col min="12291" max="12291" width="19.109375" style="439" customWidth="1"/>
    <col min="12292" max="12544" width="8.88671875" style="439"/>
    <col min="12545" max="12545" width="4.44140625" style="439" customWidth="1"/>
    <col min="12546" max="12546" width="82" style="439" customWidth="1"/>
    <col min="12547" max="12547" width="19.109375" style="439" customWidth="1"/>
    <col min="12548" max="12800" width="8.88671875" style="439"/>
    <col min="12801" max="12801" width="4.44140625" style="439" customWidth="1"/>
    <col min="12802" max="12802" width="82" style="439" customWidth="1"/>
    <col min="12803" max="12803" width="19.109375" style="439" customWidth="1"/>
    <col min="12804" max="13056" width="8.88671875" style="439"/>
    <col min="13057" max="13057" width="4.44140625" style="439" customWidth="1"/>
    <col min="13058" max="13058" width="82" style="439" customWidth="1"/>
    <col min="13059" max="13059" width="19.109375" style="439" customWidth="1"/>
    <col min="13060" max="13312" width="8.88671875" style="439"/>
    <col min="13313" max="13313" width="4.44140625" style="439" customWidth="1"/>
    <col min="13314" max="13314" width="82" style="439" customWidth="1"/>
    <col min="13315" max="13315" width="19.109375" style="439" customWidth="1"/>
    <col min="13316" max="13568" width="8.88671875" style="439"/>
    <col min="13569" max="13569" width="4.44140625" style="439" customWidth="1"/>
    <col min="13570" max="13570" width="82" style="439" customWidth="1"/>
    <col min="13571" max="13571" width="19.109375" style="439" customWidth="1"/>
    <col min="13572" max="13824" width="8.88671875" style="439"/>
    <col min="13825" max="13825" width="4.44140625" style="439" customWidth="1"/>
    <col min="13826" max="13826" width="82" style="439" customWidth="1"/>
    <col min="13827" max="13827" width="19.109375" style="439" customWidth="1"/>
    <col min="13828" max="14080" width="8.88671875" style="439"/>
    <col min="14081" max="14081" width="4.44140625" style="439" customWidth="1"/>
    <col min="14082" max="14082" width="82" style="439" customWidth="1"/>
    <col min="14083" max="14083" width="19.109375" style="439" customWidth="1"/>
    <col min="14084" max="14336" width="8.88671875" style="439"/>
    <col min="14337" max="14337" width="4.44140625" style="439" customWidth="1"/>
    <col min="14338" max="14338" width="82" style="439" customWidth="1"/>
    <col min="14339" max="14339" width="19.109375" style="439" customWidth="1"/>
    <col min="14340" max="14592" width="8.88671875" style="439"/>
    <col min="14593" max="14593" width="4.44140625" style="439" customWidth="1"/>
    <col min="14594" max="14594" width="82" style="439" customWidth="1"/>
    <col min="14595" max="14595" width="19.109375" style="439" customWidth="1"/>
    <col min="14596" max="14848" width="8.88671875" style="439"/>
    <col min="14849" max="14849" width="4.44140625" style="439" customWidth="1"/>
    <col min="14850" max="14850" width="82" style="439" customWidth="1"/>
    <col min="14851" max="14851" width="19.109375" style="439" customWidth="1"/>
    <col min="14852" max="15104" width="8.88671875" style="439"/>
    <col min="15105" max="15105" width="4.44140625" style="439" customWidth="1"/>
    <col min="15106" max="15106" width="82" style="439" customWidth="1"/>
    <col min="15107" max="15107" width="19.109375" style="439" customWidth="1"/>
    <col min="15108" max="15360" width="8.88671875" style="439"/>
    <col min="15361" max="15361" width="4.44140625" style="439" customWidth="1"/>
    <col min="15362" max="15362" width="82" style="439" customWidth="1"/>
    <col min="15363" max="15363" width="19.109375" style="439" customWidth="1"/>
    <col min="15364" max="15616" width="8.88671875" style="439"/>
    <col min="15617" max="15617" width="4.44140625" style="439" customWidth="1"/>
    <col min="15618" max="15618" width="82" style="439" customWidth="1"/>
    <col min="15619" max="15619" width="19.109375" style="439" customWidth="1"/>
    <col min="15620" max="15872" width="8.88671875" style="439"/>
    <col min="15873" max="15873" width="4.44140625" style="439" customWidth="1"/>
    <col min="15874" max="15874" width="82" style="439" customWidth="1"/>
    <col min="15875" max="15875" width="19.109375" style="439" customWidth="1"/>
    <col min="15876" max="16128" width="8.88671875" style="439"/>
    <col min="16129" max="16129" width="4.44140625" style="439" customWidth="1"/>
    <col min="16130" max="16130" width="82" style="439" customWidth="1"/>
    <col min="16131" max="16131" width="19.109375" style="439" customWidth="1"/>
    <col min="16132" max="16383" width="8.88671875" style="439"/>
    <col min="16384" max="16384" width="9.109375" style="439" customWidth="1"/>
  </cols>
  <sheetData>
    <row r="1" spans="1:9" s="425" customFormat="1" ht="14.4" thickBot="1">
      <c r="A1" s="424" t="s">
        <v>260</v>
      </c>
    </row>
    <row r="2" spans="1:9" s="429" customFormat="1" ht="41.25" customHeight="1" thickBot="1">
      <c r="A2" s="426" t="s">
        <v>261</v>
      </c>
      <c r="B2" s="427"/>
      <c r="C2" s="427"/>
      <c r="D2" s="427"/>
      <c r="E2" s="427"/>
      <c r="F2" s="427"/>
      <c r="G2" s="427"/>
      <c r="H2" s="427"/>
      <c r="I2" s="428"/>
    </row>
    <row r="3" spans="1:9" s="425" customFormat="1" ht="28.5" customHeight="1" thickBot="1">
      <c r="B3" s="430"/>
      <c r="C3" s="430"/>
    </row>
    <row r="4" spans="1:9" s="434" customFormat="1" ht="64.5" customHeight="1" thickBot="1">
      <c r="A4" s="431">
        <v>19999</v>
      </c>
      <c r="B4" s="432" t="s">
        <v>60</v>
      </c>
      <c r="C4" s="433" t="s">
        <v>262</v>
      </c>
      <c r="D4" s="431">
        <v>29999</v>
      </c>
      <c r="E4" s="432" t="s">
        <v>202</v>
      </c>
      <c r="F4" s="433" t="s">
        <v>262</v>
      </c>
      <c r="G4" s="431">
        <v>39999</v>
      </c>
      <c r="H4" s="432" t="s">
        <v>238</v>
      </c>
      <c r="I4" s="433" t="s">
        <v>262</v>
      </c>
    </row>
    <row r="5" spans="1:9" s="425" customFormat="1" ht="21.6" customHeight="1" thickBot="1">
      <c r="A5" s="435"/>
      <c r="B5" s="436"/>
      <c r="C5" s="437">
        <v>54682.51</v>
      </c>
      <c r="D5" s="435"/>
      <c r="E5" s="436"/>
      <c r="F5" s="438">
        <f>'[1]Allegato 3.a'!K99</f>
        <v>0</v>
      </c>
      <c r="G5" s="435"/>
      <c r="H5" s="436"/>
      <c r="I5" s="438">
        <f>'[1]Allegato 3.a'!K118</f>
        <v>0</v>
      </c>
    </row>
    <row r="6" spans="1:9" ht="12.75" customHeight="1">
      <c r="B6" s="440"/>
      <c r="C6" s="440"/>
      <c r="E6" s="440"/>
      <c r="F6" s="440"/>
      <c r="H6" s="440"/>
      <c r="I6" s="440"/>
    </row>
    <row r="7" spans="1:9" ht="12.75" customHeight="1">
      <c r="B7" s="440"/>
      <c r="C7" s="440"/>
      <c r="E7" s="440"/>
      <c r="F7" s="440"/>
      <c r="H7" s="440"/>
      <c r="I7" s="440"/>
    </row>
    <row r="8" spans="1:9" ht="12.75" customHeight="1">
      <c r="B8" s="440"/>
      <c r="C8" s="440"/>
      <c r="E8" s="440"/>
      <c r="F8" s="440"/>
      <c r="H8" s="440"/>
      <c r="I8" s="440"/>
    </row>
    <row r="9" spans="1:9" ht="12.75" customHeight="1">
      <c r="B9" s="440"/>
      <c r="C9" s="440"/>
      <c r="E9" s="440"/>
      <c r="F9" s="440"/>
      <c r="H9" s="440"/>
      <c r="I9" s="440"/>
    </row>
    <row r="10" spans="1:9">
      <c r="B10" s="440"/>
      <c r="C10" s="440"/>
      <c r="E10" s="440"/>
      <c r="F10" s="440"/>
      <c r="H10" s="440"/>
      <c r="I10" s="440"/>
    </row>
    <row r="11" spans="1:9" ht="12.75" customHeight="1">
      <c r="B11" s="440"/>
      <c r="C11" s="440"/>
      <c r="E11" s="440"/>
      <c r="F11" s="440"/>
      <c r="H11" s="440"/>
      <c r="I11" s="440"/>
    </row>
    <row r="12" spans="1:9" ht="12.75" customHeight="1">
      <c r="B12" s="441"/>
      <c r="C12" s="440"/>
      <c r="E12" s="441"/>
      <c r="F12" s="440"/>
      <c r="H12" s="441"/>
      <c r="I12" s="440"/>
    </row>
    <row r="13" spans="1:9" ht="12.75" customHeight="1">
      <c r="B13" s="440"/>
      <c r="C13" s="440"/>
      <c r="E13" s="440"/>
      <c r="F13" s="440"/>
      <c r="H13" s="440"/>
      <c r="I13" s="440"/>
    </row>
    <row r="14" spans="1:9" ht="12.75" customHeight="1">
      <c r="B14" s="440"/>
      <c r="C14" s="440"/>
      <c r="E14" s="440"/>
      <c r="F14" s="440"/>
      <c r="H14" s="440"/>
      <c r="I14" s="440"/>
    </row>
    <row r="15" spans="1:9" ht="12.75" customHeight="1">
      <c r="B15" s="440"/>
      <c r="C15" s="440"/>
      <c r="E15" s="440"/>
      <c r="F15" s="440"/>
      <c r="H15" s="440"/>
      <c r="I15" s="440"/>
    </row>
    <row r="16" spans="1:9" ht="12.75" customHeight="1">
      <c r="B16" s="440"/>
      <c r="C16" s="440"/>
      <c r="E16" s="440"/>
      <c r="F16" s="440"/>
      <c r="H16" s="440"/>
      <c r="I16" s="440"/>
    </row>
    <row r="17" spans="1:9" ht="12.75" customHeight="1">
      <c r="B17" s="440"/>
      <c r="C17" s="440"/>
      <c r="E17" s="440"/>
      <c r="F17" s="440"/>
      <c r="H17" s="440"/>
      <c r="I17" s="440"/>
    </row>
    <row r="18" spans="1:9" ht="12.75" customHeight="1">
      <c r="B18" s="440"/>
      <c r="C18" s="440"/>
      <c r="E18" s="440"/>
      <c r="F18" s="440"/>
      <c r="H18" s="440"/>
      <c r="I18" s="440"/>
    </row>
    <row r="19" spans="1:9" ht="12.75" customHeight="1">
      <c r="B19" s="440"/>
      <c r="C19" s="440"/>
      <c r="E19" s="440"/>
      <c r="F19" s="440"/>
      <c r="H19" s="440"/>
      <c r="I19" s="440"/>
    </row>
    <row r="20" spans="1:9" ht="12.75" customHeight="1">
      <c r="C20" s="440"/>
      <c r="F20" s="440"/>
      <c r="I20" s="440"/>
    </row>
    <row r="21" spans="1:9" ht="14.25" customHeight="1">
      <c r="A21" s="442"/>
      <c r="B21" s="443"/>
      <c r="C21" s="440"/>
      <c r="D21" s="442"/>
      <c r="E21" s="443"/>
      <c r="F21" s="440"/>
      <c r="G21" s="442"/>
      <c r="H21" s="443"/>
      <c r="I21" s="440"/>
    </row>
    <row r="22" spans="1:9" ht="12.75" customHeight="1">
      <c r="B22" s="443"/>
      <c r="C22" s="440"/>
      <c r="E22" s="443"/>
      <c r="F22" s="440"/>
      <c r="H22" s="443"/>
      <c r="I22" s="440"/>
    </row>
    <row r="23" spans="1:9" ht="12.75" customHeight="1">
      <c r="B23" s="443"/>
      <c r="C23" s="440"/>
      <c r="E23" s="443"/>
      <c r="F23" s="440"/>
      <c r="H23" s="443"/>
      <c r="I23" s="440"/>
    </row>
    <row r="24" spans="1:9" ht="15" customHeight="1">
      <c r="B24" s="440"/>
      <c r="C24" s="440"/>
      <c r="E24" s="440"/>
      <c r="F24" s="440"/>
      <c r="H24" s="440"/>
      <c r="I24" s="440"/>
    </row>
    <row r="25" spans="1:9" ht="16.5" customHeight="1">
      <c r="B25" s="443"/>
      <c r="C25" s="440"/>
      <c r="E25" s="443"/>
      <c r="F25" s="440"/>
      <c r="H25" s="443"/>
      <c r="I25" s="440"/>
    </row>
    <row r="26" spans="1:9" ht="12.75" customHeight="1">
      <c r="B26" s="443"/>
      <c r="C26" s="440"/>
      <c r="E26" s="443"/>
      <c r="F26" s="440"/>
      <c r="H26" s="443"/>
      <c r="I26" s="440"/>
    </row>
    <row r="27" spans="1:9" ht="12.75" customHeight="1">
      <c r="B27" s="443"/>
      <c r="C27" s="440"/>
      <c r="E27" s="443"/>
      <c r="F27" s="440"/>
      <c r="H27" s="443"/>
      <c r="I27" s="440"/>
    </row>
    <row r="28" spans="1:9" ht="12.75" customHeight="1">
      <c r="B28" s="440"/>
      <c r="C28" s="440"/>
      <c r="E28" s="440"/>
      <c r="F28" s="440"/>
      <c r="H28" s="440"/>
      <c r="I28" s="440"/>
    </row>
    <row r="29" spans="1:9" ht="12.75" customHeight="1">
      <c r="B29" s="440"/>
      <c r="C29" s="440"/>
      <c r="E29" s="440"/>
      <c r="F29" s="440"/>
      <c r="H29" s="440"/>
      <c r="I29" s="440"/>
    </row>
    <row r="30" spans="1:9" ht="12.75" customHeight="1">
      <c r="B30" s="440"/>
      <c r="C30" s="440"/>
      <c r="E30" s="440"/>
      <c r="F30" s="440"/>
      <c r="H30" s="440"/>
      <c r="I30" s="440"/>
    </row>
    <row r="31" spans="1:9" ht="12.75" customHeight="1">
      <c r="B31" s="440"/>
      <c r="C31" s="440"/>
      <c r="E31" s="440"/>
      <c r="F31" s="440"/>
      <c r="H31" s="440"/>
      <c r="I31" s="440"/>
    </row>
    <row r="32" spans="1:9" ht="12.75" customHeight="1">
      <c r="B32" s="440"/>
      <c r="C32" s="440"/>
      <c r="E32" s="440"/>
      <c r="F32" s="440"/>
      <c r="H32" s="440"/>
      <c r="I32" s="440"/>
    </row>
    <row r="33" spans="2:9" ht="12.75" customHeight="1">
      <c r="B33" s="440"/>
      <c r="C33" s="440"/>
      <c r="E33" s="440"/>
      <c r="F33" s="440"/>
      <c r="H33" s="440"/>
      <c r="I33" s="440"/>
    </row>
    <row r="34" spans="2:9" ht="12.75" customHeight="1">
      <c r="B34" s="440"/>
      <c r="C34" s="440"/>
      <c r="E34" s="440"/>
      <c r="F34" s="440"/>
      <c r="H34" s="440"/>
      <c r="I34" s="440"/>
    </row>
    <row r="35" spans="2:9" ht="12.75" customHeight="1">
      <c r="B35" s="440"/>
      <c r="C35" s="440"/>
      <c r="E35" s="440"/>
      <c r="F35" s="440"/>
      <c r="H35" s="440"/>
      <c r="I35" s="440"/>
    </row>
    <row r="36" spans="2:9" ht="12.75" customHeight="1">
      <c r="B36" s="440"/>
      <c r="C36" s="440"/>
      <c r="E36" s="440"/>
      <c r="F36" s="440"/>
      <c r="H36" s="440"/>
      <c r="I36" s="440"/>
    </row>
    <row r="37" spans="2:9" ht="12.75" customHeight="1">
      <c r="B37" s="440"/>
      <c r="C37" s="440"/>
      <c r="E37" s="440"/>
      <c r="F37" s="440"/>
      <c r="H37" s="440"/>
      <c r="I37" s="440"/>
    </row>
    <row r="38" spans="2:9" ht="12.75" customHeight="1">
      <c r="B38" s="440"/>
      <c r="C38" s="440"/>
      <c r="E38" s="440"/>
      <c r="F38" s="440"/>
      <c r="H38" s="440"/>
      <c r="I38" s="440"/>
    </row>
    <row r="39" spans="2:9" ht="12.75" customHeight="1">
      <c r="B39" s="440"/>
      <c r="C39" s="440"/>
      <c r="E39" s="440"/>
      <c r="F39" s="440"/>
      <c r="H39" s="440"/>
      <c r="I39" s="440"/>
    </row>
    <row r="40" spans="2:9" ht="12.75" customHeight="1">
      <c r="B40" s="440"/>
      <c r="C40" s="440"/>
      <c r="E40" s="440"/>
      <c r="F40" s="440"/>
      <c r="H40" s="440"/>
      <c r="I40" s="440"/>
    </row>
    <row r="41" spans="2:9" ht="12.75" customHeight="1">
      <c r="B41" s="440"/>
      <c r="C41" s="440"/>
      <c r="E41" s="440"/>
      <c r="F41" s="440"/>
      <c r="H41" s="440"/>
      <c r="I41" s="440"/>
    </row>
    <row r="42" spans="2:9" ht="12.75" customHeight="1">
      <c r="B42" s="440"/>
      <c r="C42" s="440"/>
      <c r="E42" s="440"/>
      <c r="F42" s="440"/>
      <c r="H42" s="440"/>
      <c r="I42" s="440"/>
    </row>
    <row r="43" spans="2:9" ht="12.75" customHeight="1">
      <c r="B43" s="440"/>
      <c r="C43" s="440"/>
      <c r="E43" s="440"/>
      <c r="F43" s="440"/>
      <c r="H43" s="440"/>
      <c r="I43" s="440"/>
    </row>
    <row r="44" spans="2:9" ht="12.75" customHeight="1">
      <c r="B44" s="440"/>
      <c r="C44" s="440"/>
      <c r="E44" s="440"/>
      <c r="F44" s="440"/>
      <c r="H44" s="440"/>
      <c r="I44" s="440"/>
    </row>
    <row r="45" spans="2:9" ht="12.75" customHeight="1">
      <c r="B45" s="440"/>
      <c r="C45" s="440"/>
      <c r="E45" s="440"/>
      <c r="F45" s="440"/>
      <c r="H45" s="440"/>
      <c r="I45" s="440"/>
    </row>
    <row r="46" spans="2:9" ht="12.75" customHeight="1">
      <c r="B46" s="440"/>
      <c r="C46" s="440"/>
      <c r="E46" s="440"/>
      <c r="F46" s="440"/>
      <c r="H46" s="440"/>
      <c r="I46" s="440"/>
    </row>
    <row r="47" spans="2:9" ht="12.75" customHeight="1">
      <c r="B47" s="440"/>
      <c r="C47" s="440"/>
      <c r="E47" s="440"/>
      <c r="F47" s="440"/>
      <c r="H47" s="440"/>
      <c r="I47" s="440"/>
    </row>
    <row r="48" spans="2:9">
      <c r="B48" s="444"/>
      <c r="C48" s="440"/>
      <c r="E48" s="444"/>
      <c r="F48" s="440"/>
      <c r="H48" s="444"/>
      <c r="I48" s="440"/>
    </row>
    <row r="49" spans="2:9">
      <c r="B49" s="430"/>
      <c r="C49" s="430"/>
      <c r="E49" s="430"/>
      <c r="F49" s="430"/>
      <c r="H49" s="430"/>
      <c r="I49" s="430"/>
    </row>
  </sheetData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Nuovo LA 2019</vt:lpstr>
      <vt:lpstr>allegato 3.a</vt:lpstr>
      <vt:lpstr>Allegato 3.b</vt:lpstr>
      <vt:lpstr>'Allegato 3.b'!Area_stampa</vt:lpstr>
      <vt:lpstr>'Nuovo LA 2019'!Area_stampa</vt:lpstr>
      <vt:lpstr>'Nuovo LA 2019'!Titoli_stampa</vt:lpstr>
    </vt:vector>
  </TitlesOfParts>
  <Company>A.A.S. n.3 Alto Friuli - Collinare - Medio Friuli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Garbo</dc:creator>
  <cp:lastModifiedBy>Maura Garbo</cp:lastModifiedBy>
  <dcterms:created xsi:type="dcterms:W3CDTF">2020-06-30T08:56:39Z</dcterms:created>
  <dcterms:modified xsi:type="dcterms:W3CDTF">2020-06-30T08:57:38Z</dcterms:modified>
</cp:coreProperties>
</file>